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77c7825cc73654/Network Theatre/Finances/2020-21/"/>
    </mc:Choice>
  </mc:AlternateContent>
  <xr:revisionPtr revIDLastSave="10" documentId="8_{C2F16CCB-8E92-46C6-A046-3DCA18B3E6E6}" xr6:coauthVersionLast="47" xr6:coauthVersionMax="47" xr10:uidLastSave="{A5678818-354C-4F2E-9129-46E44FF62BA0}"/>
  <bookViews>
    <workbookView xWindow="-108" yWindow="-108" windowWidth="23256" windowHeight="12576" xr2:uid="{4740330F-41E9-4349-9B3D-169C46598D52}"/>
  </bookViews>
  <sheets>
    <sheet name="Balance sheet" sheetId="5" r:id="rId1"/>
    <sheet name="I&amp;E" sheetId="3" r:id="rId2"/>
    <sheet name="Creditors" sheetId="1" r:id="rId3"/>
    <sheet name="Debtors" sheetId="2" r:id="rId4"/>
    <sheet name="Production Summary" sheetId="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 l="1"/>
  <c r="C39" i="5"/>
  <c r="C37" i="5"/>
  <c r="E29" i="5"/>
  <c r="C27" i="5"/>
  <c r="C26" i="5"/>
  <c r="C29" i="5" s="1"/>
  <c r="E20" i="5"/>
  <c r="C18" i="5"/>
  <c r="C16" i="5"/>
  <c r="C14" i="5"/>
  <c r="C20" i="5" s="1"/>
  <c r="E11" i="5"/>
  <c r="E31" i="5" s="1"/>
  <c r="E43" i="5" s="1"/>
  <c r="C9" i="5"/>
  <c r="C11" i="5" s="1"/>
  <c r="F23" i="4"/>
  <c r="B23" i="4"/>
  <c r="L21" i="4"/>
  <c r="I21" i="4"/>
  <c r="H21" i="4"/>
  <c r="G21" i="4"/>
  <c r="F21" i="4"/>
  <c r="E21" i="4"/>
  <c r="D21" i="4"/>
  <c r="D23" i="4" s="1"/>
  <c r="C21" i="4"/>
  <c r="B21" i="4"/>
  <c r="J20" i="4"/>
  <c r="J19" i="4"/>
  <c r="J18" i="4"/>
  <c r="J21" i="4" s="1"/>
  <c r="L16" i="4"/>
  <c r="L23" i="4" s="1"/>
  <c r="L28" i="4" s="1"/>
  <c r="I16" i="4"/>
  <c r="I23" i="4" s="1"/>
  <c r="H16" i="4"/>
  <c r="H23" i="4" s="1"/>
  <c r="G16" i="4"/>
  <c r="G23" i="4" s="1"/>
  <c r="F16" i="4"/>
  <c r="E16" i="4"/>
  <c r="E23" i="4" s="1"/>
  <c r="D16" i="4"/>
  <c r="C16" i="4"/>
  <c r="C23" i="4" s="1"/>
  <c r="B16" i="4"/>
  <c r="J15" i="4"/>
  <c r="J14" i="4"/>
  <c r="J13" i="4"/>
  <c r="J16" i="4" s="1"/>
  <c r="J11" i="4"/>
  <c r="J8" i="4"/>
  <c r="D27" i="3"/>
  <c r="D25" i="3"/>
  <c r="E24" i="3"/>
  <c r="E23" i="3"/>
  <c r="E22" i="3"/>
  <c r="B21" i="3"/>
  <c r="E21" i="3" s="1"/>
  <c r="B20" i="3"/>
  <c r="E20" i="3" s="1"/>
  <c r="B19" i="3"/>
  <c r="E19" i="3" s="1"/>
  <c r="B18" i="3"/>
  <c r="E18" i="3" s="1"/>
  <c r="B17" i="3"/>
  <c r="E17" i="3" s="1"/>
  <c r="D14" i="3"/>
  <c r="B13" i="3"/>
  <c r="E13" i="3" s="1"/>
  <c r="E12" i="3"/>
  <c r="B11" i="3"/>
  <c r="E11" i="3" s="1"/>
  <c r="B10" i="3"/>
  <c r="E10" i="3" s="1"/>
  <c r="B9" i="3"/>
  <c r="E8" i="3"/>
  <c r="E7" i="3"/>
  <c r="D38" i="2"/>
  <c r="C38" i="2"/>
  <c r="D17" i="2"/>
  <c r="C17" i="2"/>
  <c r="D34" i="1"/>
  <c r="D40" i="1" s="1"/>
  <c r="C34" i="1"/>
  <c r="C40" i="1" s="1"/>
  <c r="D26" i="1"/>
  <c r="C26" i="1"/>
  <c r="O19" i="1"/>
  <c r="D16" i="1"/>
  <c r="C16" i="1"/>
  <c r="C41" i="5" l="1"/>
  <c r="C31" i="5"/>
  <c r="C43" i="5" s="1"/>
  <c r="B14" i="3"/>
  <c r="J23" i="4"/>
  <c r="J28" i="4" s="1"/>
  <c r="E25" i="3"/>
  <c r="E9" i="3"/>
  <c r="E14" i="3" s="1"/>
  <c r="B25" i="3"/>
  <c r="B27" i="3" s="1"/>
  <c r="E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 McMullan</author>
  </authors>
  <commentList>
    <comment ref="N52" authorId="0" shapeId="0" xr:uid="{312C08E4-CD84-409C-BFDD-814A3E9159E5}">
      <text>
        <r>
          <rPr>
            <b/>
            <sz val="9"/>
            <color indexed="81"/>
            <rFont val="Tahoma"/>
            <family val="2"/>
          </rPr>
          <t>Sean McMullan:</t>
        </r>
        <r>
          <rPr>
            <sz val="9"/>
            <color indexed="81"/>
            <rFont val="Tahoma"/>
            <family val="2"/>
          </rPr>
          <t xml:space="preserve">
Per Sue</t>
        </r>
      </text>
    </comment>
    <comment ref="O52" authorId="0" shapeId="0" xr:uid="{25C9B156-82D4-4527-89C5-051838EFEA9E}">
      <text>
        <r>
          <rPr>
            <b/>
            <sz val="9"/>
            <color indexed="81"/>
            <rFont val="Tahoma"/>
            <family val="2"/>
          </rPr>
          <t>Sean McMullan:</t>
        </r>
        <r>
          <rPr>
            <sz val="9"/>
            <color indexed="81"/>
            <rFont val="Tahoma"/>
            <family val="2"/>
          </rPr>
          <t xml:space="preserve">
plus Thurs/Fri, no info</t>
        </r>
      </text>
    </comment>
    <comment ref="P52" authorId="0" shapeId="0" xr:uid="{DAF64B06-23E0-4202-AC51-CFAEB0873BB9}">
      <text>
        <r>
          <rPr>
            <b/>
            <sz val="9"/>
            <color indexed="81"/>
            <rFont val="Tahoma"/>
            <family val="2"/>
          </rPr>
          <t>Sean McMullan:</t>
        </r>
        <r>
          <rPr>
            <sz val="9"/>
            <color indexed="81"/>
            <rFont val="Tahoma"/>
            <family val="2"/>
          </rPr>
          <t xml:space="preserve">
Per Keith</t>
        </r>
      </text>
    </comment>
    <comment ref="N53" authorId="0" shapeId="0" xr:uid="{71457A55-2AF1-443A-BC8F-E0E3CB34F614}">
      <text>
        <r>
          <rPr>
            <b/>
            <sz val="9"/>
            <color indexed="81"/>
            <rFont val="Tahoma"/>
            <family val="2"/>
          </rPr>
          <t>Sean McMullan:</t>
        </r>
        <r>
          <rPr>
            <sz val="9"/>
            <color indexed="81"/>
            <rFont val="Tahoma"/>
            <family val="2"/>
          </rPr>
          <t xml:space="preserve">
Per Sue</t>
        </r>
      </text>
    </comment>
    <comment ref="O53" authorId="0" shapeId="0" xr:uid="{7A4A6C4E-8819-475A-86BC-FFD9AE40DF50}">
      <text>
        <r>
          <rPr>
            <b/>
            <sz val="9"/>
            <color indexed="81"/>
            <rFont val="Tahoma"/>
            <family val="2"/>
          </rPr>
          <t>Sean McMullan:</t>
        </r>
        <r>
          <rPr>
            <sz val="9"/>
            <color indexed="81"/>
            <rFont val="Tahoma"/>
            <family val="2"/>
          </rPr>
          <t xml:space="preserve">
Per Sue</t>
        </r>
      </text>
    </comment>
    <comment ref="P53" authorId="0" shapeId="0" xr:uid="{C4353839-FF0D-4B22-BB8E-385AA1CD439C}">
      <text>
        <r>
          <rPr>
            <b/>
            <sz val="9"/>
            <color indexed="81"/>
            <rFont val="Tahoma"/>
            <family val="2"/>
          </rPr>
          <t>Sean McMullan:</t>
        </r>
        <r>
          <rPr>
            <sz val="9"/>
            <color indexed="81"/>
            <rFont val="Tahoma"/>
            <family val="2"/>
          </rPr>
          <t xml:space="preserve">
Per Keith</t>
        </r>
      </text>
    </comment>
  </commentList>
</comments>
</file>

<file path=xl/sharedStrings.xml><?xml version="1.0" encoding="utf-8"?>
<sst xmlns="http://schemas.openxmlformats.org/spreadsheetml/2006/main" count="107" uniqueCount="93">
  <si>
    <t>Network Theatre Company</t>
  </si>
  <si>
    <t>Income &amp; Expenditure Account</t>
  </si>
  <si>
    <t>Creditors</t>
  </si>
  <si>
    <t>2020/2021</t>
  </si>
  <si>
    <t>Show Expenses Accrual</t>
  </si>
  <si>
    <t>Pitmen Painters</t>
  </si>
  <si>
    <t>Safe Sex</t>
  </si>
  <si>
    <t>Other Accruals</t>
  </si>
  <si>
    <t>Network Rail electricity</t>
  </si>
  <si>
    <t>Network Rail Service Charge</t>
  </si>
  <si>
    <t>License</t>
  </si>
  <si>
    <t>Cleaning</t>
  </si>
  <si>
    <t>Maintenance</t>
  </si>
  <si>
    <t>WiFi</t>
  </si>
  <si>
    <t>Stationary</t>
  </si>
  <si>
    <t>Deferred Income</t>
  </si>
  <si>
    <t>Bar Donation</t>
  </si>
  <si>
    <t>External usage</t>
  </si>
  <si>
    <t>Total Accruals and Deferred Income</t>
  </si>
  <si>
    <t xml:space="preserve"> </t>
  </si>
  <si>
    <t>Debtors/Prepayments</t>
  </si>
  <si>
    <t>Show Expenses Prepayment</t>
  </si>
  <si>
    <t>I Love Your Perfect now Change</t>
  </si>
  <si>
    <t>Love and Money</t>
  </si>
  <si>
    <t>The Memory of Water</t>
  </si>
  <si>
    <t>When we are Married</t>
  </si>
  <si>
    <t>Cinderella</t>
  </si>
  <si>
    <t>Misenthrope</t>
  </si>
  <si>
    <t>Phychosis</t>
  </si>
  <si>
    <t>Other Prepayments and Monies Owed</t>
  </si>
  <si>
    <t>Bar License</t>
  </si>
  <si>
    <t>Insurance</t>
  </si>
  <si>
    <t>Bar Purchases</t>
  </si>
  <si>
    <t>The Vaults</t>
  </si>
  <si>
    <t>External Usage</t>
  </si>
  <si>
    <t>Movement</t>
  </si>
  <si>
    <t>Theatre Use</t>
  </si>
  <si>
    <t>Vaults</t>
  </si>
  <si>
    <t>Shows Net</t>
  </si>
  <si>
    <t>Membership</t>
  </si>
  <si>
    <t>Donations</t>
  </si>
  <si>
    <t>Legacy</t>
  </si>
  <si>
    <t>Other Income</t>
  </si>
  <si>
    <t>Rent and Service Charge</t>
  </si>
  <si>
    <t>Utilities</t>
  </si>
  <si>
    <t>Purchase of Assets</t>
  </si>
  <si>
    <t>Legacy Spend</t>
  </si>
  <si>
    <t>Other Costs</t>
  </si>
  <si>
    <t xml:space="preserve"> Surplus / (Deficit)</t>
  </si>
  <si>
    <t>Production Summary</t>
  </si>
  <si>
    <t>Year Ended 31 March 2021</t>
  </si>
  <si>
    <t>Grand Total</t>
  </si>
  <si>
    <t>2019-2020</t>
  </si>
  <si>
    <t>Cast and Crew Members</t>
  </si>
  <si>
    <t>No of Performances</t>
  </si>
  <si>
    <t>Cash Sales (Including Programmes)</t>
  </si>
  <si>
    <t>Audition Fees (Gross)</t>
  </si>
  <si>
    <t>Ticket Sales (Gross)</t>
  </si>
  <si>
    <t>Total Ticket Sales</t>
  </si>
  <si>
    <t>Ticket Source Costs</t>
  </si>
  <si>
    <t>Licence</t>
  </si>
  <si>
    <t>Expenses</t>
  </si>
  <si>
    <t>Total</t>
  </si>
  <si>
    <t>Gross Profit</t>
  </si>
  <si>
    <t>Prior Year Adjustment</t>
  </si>
  <si>
    <t>Network Contribution</t>
  </si>
  <si>
    <t>Balance Sheet</t>
  </si>
  <si>
    <t>as at 31 March 2021</t>
  </si>
  <si>
    <t>CURRENT ASSETS</t>
  </si>
  <si>
    <t>Bank</t>
  </si>
  <si>
    <t>Cash</t>
  </si>
  <si>
    <t>DEBTORS AND PREPAYMENTS</t>
  </si>
  <si>
    <t>Play Costs in Advance</t>
  </si>
  <si>
    <t>Accrued Income</t>
  </si>
  <si>
    <t>Subscriptions Accrued Income</t>
  </si>
  <si>
    <t>Grants</t>
  </si>
  <si>
    <t>Insurance Prepaid</t>
  </si>
  <si>
    <t>CURRENT LIABILITIES</t>
  </si>
  <si>
    <t>Deferred Income/Legacy</t>
  </si>
  <si>
    <t>Show Costs</t>
  </si>
  <si>
    <t>Other Creditors</t>
  </si>
  <si>
    <t>NET CURRENT ASSETS</t>
  </si>
  <si>
    <t>REPRESENTED BY:-</t>
  </si>
  <si>
    <t>GENERAL FUND</t>
  </si>
  <si>
    <t>Accumulated Funds B/F</t>
  </si>
  <si>
    <t>Excess / (Deficit) of Income</t>
  </si>
  <si>
    <t>Current Years Depreciation</t>
  </si>
  <si>
    <t>Difference</t>
  </si>
  <si>
    <t>F.G. JOHNSON ACMA,CGMA  - HONORARY TREASURER</t>
  </si>
  <si>
    <t xml:space="preserve">I have examined the books and records of the Network Theatre Company and hereby certify </t>
  </si>
  <si>
    <t xml:space="preserve">     the correctness of the above accounts in accordance with the information provided.</t>
  </si>
  <si>
    <t>P.W. Durgan FCA - HONORARY CHECKING ACCOUNTANT</t>
  </si>
  <si>
    <t>for the Year Ended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</si>
</sst>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409]d\-mmm\-yy;@"/>
    <numFmt numFmtId="165" formatCode="#,##0.00;\(#,##0.00\)"/>
    <numFmt numFmtId="166" formatCode="#,##0.00;[Red]\(#,##0.00\)"/>
    <numFmt numFmtId="167" formatCode="#,##0;[Red]\(#,##0\)"/>
    <numFmt numFmtId="168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 tint="-0.49998474074526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</cellStyleXfs>
  <cellXfs count="87">
    <xf numFmtId="0" fontId="0" fillId="0" borderId="0" xfId="0"/>
    <xf numFmtId="0" fontId="1" fillId="0" borderId="0" xfId="1"/>
    <xf numFmtId="164" fontId="3" fillId="0" borderId="0" xfId="1" applyNumberFormat="1" applyFont="1"/>
    <xf numFmtId="43" fontId="1" fillId="0" borderId="0" xfId="2"/>
    <xf numFmtId="0" fontId="4" fillId="0" borderId="0" xfId="1" applyFont="1"/>
    <xf numFmtId="0" fontId="5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2" fontId="1" fillId="0" borderId="0" xfId="1" applyNumberFormat="1"/>
    <xf numFmtId="2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" fontId="1" fillId="0" borderId="0" xfId="1" applyNumberFormat="1"/>
    <xf numFmtId="1" fontId="4" fillId="0" borderId="1" xfId="1" applyNumberFormat="1" applyFont="1" applyBorder="1"/>
    <xf numFmtId="1" fontId="4" fillId="0" borderId="1" xfId="2" applyNumberFormat="1" applyFont="1" applyBorder="1"/>
    <xf numFmtId="2" fontId="4" fillId="0" borderId="0" xfId="1" applyNumberFormat="1" applyFont="1"/>
    <xf numFmtId="43" fontId="4" fillId="0" borderId="0" xfId="2" applyFont="1"/>
    <xf numFmtId="1" fontId="4" fillId="0" borderId="2" xfId="1" applyNumberFormat="1" applyFont="1" applyBorder="1"/>
    <xf numFmtId="0" fontId="1" fillId="0" borderId="2" xfId="1" applyBorder="1"/>
    <xf numFmtId="43" fontId="1" fillId="0" borderId="2" xfId="2" applyBorder="1"/>
    <xf numFmtId="0" fontId="3" fillId="0" borderId="0" xfId="1" applyFont="1"/>
    <xf numFmtId="1" fontId="1" fillId="0" borderId="0" xfId="2" applyNumberFormat="1"/>
    <xf numFmtId="165" fontId="7" fillId="0" borderId="0" xfId="0" applyNumberFormat="1" applyFont="1"/>
    <xf numFmtId="3" fontId="4" fillId="0" borderId="3" xfId="2" applyNumberFormat="1" applyFont="1" applyBorder="1"/>
    <xf numFmtId="165" fontId="0" fillId="0" borderId="0" xfId="0" applyNumberFormat="1"/>
    <xf numFmtId="166" fontId="1" fillId="0" borderId="0" xfId="1" applyNumberFormat="1"/>
    <xf numFmtId="0" fontId="2" fillId="0" borderId="0" xfId="1" applyFont="1"/>
    <xf numFmtId="2" fontId="1" fillId="0" borderId="0" xfId="2" applyNumberFormat="1"/>
    <xf numFmtId="0" fontId="1" fillId="0" borderId="0" xfId="1" quotePrefix="1"/>
    <xf numFmtId="0" fontId="0" fillId="0" borderId="0" xfId="0" applyAlignment="1">
      <alignment horizontal="left"/>
    </xf>
    <xf numFmtId="1" fontId="4" fillId="0" borderId="3" xfId="2" applyNumberFormat="1" applyFont="1" applyBorder="1"/>
    <xf numFmtId="164" fontId="3" fillId="0" borderId="0" xfId="1" applyNumberFormat="1" applyFont="1" applyAlignment="1">
      <alignment horizontal="center"/>
    </xf>
    <xf numFmtId="167" fontId="9" fillId="0" borderId="0" xfId="1" applyNumberFormat="1" applyFont="1"/>
    <xf numFmtId="167" fontId="10" fillId="0" borderId="0" xfId="1" applyNumberFormat="1" applyFont="1"/>
    <xf numFmtId="167" fontId="1" fillId="0" borderId="0" xfId="1" applyNumberFormat="1"/>
    <xf numFmtId="167" fontId="9" fillId="0" borderId="1" xfId="1" applyNumberFormat="1" applyFont="1" applyBorder="1"/>
    <xf numFmtId="167" fontId="1" fillId="0" borderId="1" xfId="1" applyNumberFormat="1" applyBorder="1"/>
    <xf numFmtId="167" fontId="9" fillId="0" borderId="4" xfId="1" applyNumberFormat="1" applyFont="1" applyBorder="1"/>
    <xf numFmtId="167" fontId="4" fillId="0" borderId="0" xfId="1" applyNumberFormat="1" applyFont="1"/>
    <xf numFmtId="167" fontId="4" fillId="0" borderId="4" xfId="1" applyNumberFormat="1" applyFont="1" applyBorder="1"/>
    <xf numFmtId="0" fontId="8" fillId="0" borderId="0" xfId="3"/>
    <xf numFmtId="16" fontId="4" fillId="2" borderId="5" xfId="3" quotePrefix="1" applyNumberFormat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168" fontId="11" fillId="0" borderId="4" xfId="4" applyNumberFormat="1" applyFont="1" applyBorder="1" applyAlignment="1"/>
    <xf numFmtId="168" fontId="11" fillId="0" borderId="4" xfId="4" applyNumberFormat="1" applyFont="1" applyBorder="1" applyAlignment="1">
      <alignment horizontal="center"/>
    </xf>
    <xf numFmtId="168" fontId="12" fillId="0" borderId="4" xfId="4" applyNumberFormat="1" applyFont="1" applyBorder="1"/>
    <xf numFmtId="168" fontId="11" fillId="0" borderId="0" xfId="4" applyNumberFormat="1" applyFont="1"/>
    <xf numFmtId="167" fontId="11" fillId="0" borderId="7" xfId="3" applyNumberFormat="1" applyFont="1" applyBorder="1"/>
    <xf numFmtId="0" fontId="9" fillId="0" borderId="0" xfId="3" applyFont="1" applyAlignment="1">
      <alignment horizontal="center" vertical="center" wrapText="1"/>
    </xf>
    <xf numFmtId="43" fontId="11" fillId="0" borderId="0" xfId="4" applyFont="1"/>
    <xf numFmtId="43" fontId="12" fillId="0" borderId="0" xfId="4" applyFont="1"/>
    <xf numFmtId="43" fontId="13" fillId="0" borderId="0" xfId="4" applyFont="1"/>
    <xf numFmtId="167" fontId="11" fillId="0" borderId="0" xfId="3" applyNumberFormat="1" applyFont="1"/>
    <xf numFmtId="167" fontId="14" fillId="0" borderId="0" xfId="3" applyNumberFormat="1" applyFont="1"/>
    <xf numFmtId="0" fontId="14" fillId="0" borderId="0" xfId="3" applyFont="1"/>
    <xf numFmtId="167" fontId="12" fillId="0" borderId="1" xfId="3" applyNumberFormat="1" applyFont="1" applyBorder="1"/>
    <xf numFmtId="167" fontId="12" fillId="0" borderId="0" xfId="3" applyNumberFormat="1" applyFont="1"/>
    <xf numFmtId="167" fontId="13" fillId="0" borderId="0" xfId="3" applyNumberFormat="1" applyFont="1"/>
    <xf numFmtId="167" fontId="15" fillId="0" borderId="0" xfId="3" applyNumberFormat="1" applyFont="1"/>
    <xf numFmtId="167" fontId="16" fillId="0" borderId="0" xfId="3" applyNumberFormat="1" applyFont="1"/>
    <xf numFmtId="167" fontId="8" fillId="0" borderId="0" xfId="3" applyNumberFormat="1"/>
    <xf numFmtId="167" fontId="12" fillId="0" borderId="8" xfId="3" applyNumberFormat="1" applyFont="1" applyBorder="1"/>
    <xf numFmtId="167" fontId="4" fillId="0" borderId="0" xfId="3" applyNumberFormat="1" applyFont="1"/>
    <xf numFmtId="167" fontId="8" fillId="0" borderId="0" xfId="4" applyNumberFormat="1"/>
    <xf numFmtId="167" fontId="4" fillId="0" borderId="3" xfId="3" applyNumberFormat="1" applyFont="1" applyBorder="1"/>
    <xf numFmtId="166" fontId="8" fillId="0" borderId="0" xfId="3" applyNumberFormat="1"/>
    <xf numFmtId="2" fontId="8" fillId="0" borderId="0" xfId="3" applyNumberFormat="1"/>
    <xf numFmtId="43" fontId="8" fillId="0" borderId="0" xfId="3" applyNumberFormat="1"/>
    <xf numFmtId="0" fontId="19" fillId="0" borderId="0" xfId="1" applyFont="1" applyAlignment="1">
      <alignment horizontal="center"/>
    </xf>
    <xf numFmtId="0" fontId="19" fillId="0" borderId="0" xfId="1" applyFont="1"/>
    <xf numFmtId="164" fontId="19" fillId="0" borderId="0" xfId="1" applyNumberFormat="1" applyFont="1"/>
    <xf numFmtId="0" fontId="20" fillId="0" borderId="0" xfId="1" applyFont="1"/>
    <xf numFmtId="166" fontId="20" fillId="0" borderId="0" xfId="1" applyNumberFormat="1" applyFont="1"/>
    <xf numFmtId="0" fontId="21" fillId="0" borderId="0" xfId="1" applyFont="1"/>
    <xf numFmtId="167" fontId="21" fillId="0" borderId="0" xfId="1" applyNumberFormat="1" applyFont="1"/>
    <xf numFmtId="167" fontId="20" fillId="0" borderId="0" xfId="1" applyNumberFormat="1" applyFont="1"/>
    <xf numFmtId="167" fontId="21" fillId="0" borderId="1" xfId="1" applyNumberFormat="1" applyFont="1" applyBorder="1"/>
    <xf numFmtId="167" fontId="21" fillId="0" borderId="3" xfId="1" applyNumberFormat="1" applyFont="1" applyBorder="1"/>
    <xf numFmtId="167" fontId="21" fillId="0" borderId="4" xfId="1" applyNumberFormat="1" applyFont="1" applyBorder="1"/>
    <xf numFmtId="0" fontId="22" fillId="0" borderId="0" xfId="5" applyFont="1"/>
    <xf numFmtId="0" fontId="23" fillId="0" borderId="0" xfId="5" applyFont="1"/>
    <xf numFmtId="0" fontId="2" fillId="0" borderId="0" xfId="1" applyFont="1" applyAlignment="1">
      <alignment horizontal="center"/>
    </xf>
    <xf numFmtId="0" fontId="8" fillId="0" borderId="0" xfId="3"/>
    <xf numFmtId="0" fontId="2" fillId="0" borderId="0" xfId="3" applyFont="1" applyAlignment="1">
      <alignment horizontal="center"/>
    </xf>
    <xf numFmtId="0" fontId="19" fillId="0" borderId="0" xfId="1" applyFont="1" applyAlignment="1">
      <alignment horizontal="center"/>
    </xf>
    <xf numFmtId="0" fontId="8" fillId="0" borderId="0" xfId="5"/>
    <xf numFmtId="0" fontId="22" fillId="0" borderId="0" xfId="5" applyFont="1" applyAlignment="1">
      <alignment horizontal="center"/>
    </xf>
  </cellXfs>
  <cellStyles count="6">
    <cellStyle name="Comma 2" xfId="4" xr:uid="{2C5BA036-F17E-4230-8823-1553978C9362}"/>
    <cellStyle name="Comma 3" xfId="2" xr:uid="{F0705D31-F614-4E75-816F-34A6B27A7579}"/>
    <cellStyle name="Normal" xfId="0" builtinId="0"/>
    <cellStyle name="Normal 2" xfId="3" xr:uid="{76FE7ED4-29E8-4EC2-98B6-EB6985ECF849}"/>
    <cellStyle name="Normal 4" xfId="5" xr:uid="{99FBA0CE-B534-4837-BAC8-1D87A5067223}"/>
    <cellStyle name="Normal_Accounts" xfId="1" xr:uid="{6B1D6196-669F-4336-87B9-50A5325FA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388620</xdr:colOff>
      <xdr:row>15</xdr:row>
      <xdr:rowOff>297180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585177-6A2B-4BC3-A090-76B19656500E}"/>
            </a:ext>
          </a:extLst>
        </xdr:cNvPr>
        <xdr:cNvSpPr txBox="1"/>
      </xdr:nvSpPr>
      <xdr:spPr>
        <a:xfrm>
          <a:off x="4671060" y="310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WT%20Final%20Accounts%2020-21%20%20NWT%20Working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"/>
      <sheetName val="Creditors"/>
      <sheetName val="Debtors"/>
      <sheetName val="I &amp; E"/>
      <sheetName val="Productions summary"/>
      <sheetName val="Balance Sheet"/>
      <sheetName val="Notes to the Accounts"/>
    </sheetNames>
    <sheetDataSet>
      <sheetData sheetId="0">
        <row r="94">
          <cell r="H94">
            <v>5350.0200000000077</v>
          </cell>
        </row>
        <row r="182">
          <cell r="J182">
            <v>9952.3700000000026</v>
          </cell>
          <cell r="K182">
            <v>313.73000000000013</v>
          </cell>
          <cell r="L182">
            <v>1169.9300000000003</v>
          </cell>
          <cell r="M182">
            <v>0</v>
          </cell>
          <cell r="N182">
            <v>0</v>
          </cell>
          <cell r="O182">
            <v>2841.81</v>
          </cell>
          <cell r="AE182">
            <v>1080.8600000000001</v>
          </cell>
          <cell r="AI182">
            <v>5525</v>
          </cell>
          <cell r="AK182">
            <v>0</v>
          </cell>
          <cell r="AL182">
            <v>2176.44</v>
          </cell>
          <cell r="AN182">
            <v>0</v>
          </cell>
        </row>
      </sheetData>
      <sheetData sheetId="1">
        <row r="16">
          <cell r="C16">
            <v>0</v>
          </cell>
        </row>
        <row r="19">
          <cell r="C19">
            <v>200</v>
          </cell>
        </row>
      </sheetData>
      <sheetData sheetId="2">
        <row r="17">
          <cell r="C17">
            <v>1065</v>
          </cell>
        </row>
        <row r="22">
          <cell r="C22">
            <v>175</v>
          </cell>
        </row>
        <row r="24">
          <cell r="C24">
            <v>900</v>
          </cell>
        </row>
      </sheetData>
      <sheetData sheetId="3">
        <row r="27">
          <cell r="B27">
            <v>-6533.5400000000009</v>
          </cell>
        </row>
      </sheetData>
      <sheetData sheetId="4">
        <row r="28">
          <cell r="J28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0C532-D9FE-4EA6-91AB-547FB96289D8}">
  <sheetPr>
    <pageSetUpPr fitToPage="1"/>
  </sheetPr>
  <dimension ref="A1:I60"/>
  <sheetViews>
    <sheetView tabSelected="1" workbookViewId="0">
      <selection activeCell="A25" sqref="A25"/>
    </sheetView>
  </sheetViews>
  <sheetFormatPr defaultRowHeight="14.4" x14ac:dyDescent="0.3"/>
  <cols>
    <col min="1" max="1" width="26.77734375" style="1" customWidth="1"/>
    <col min="2" max="2" width="10.77734375" style="1" customWidth="1"/>
    <col min="3" max="3" width="14.5546875" style="1" customWidth="1"/>
    <col min="4" max="4" width="11.33203125" style="1" customWidth="1"/>
    <col min="5" max="5" width="14.5546875" style="1" bestFit="1" customWidth="1"/>
    <col min="6" max="256" width="8.88671875" style="1"/>
    <col min="257" max="257" width="26.77734375" style="1" customWidth="1"/>
    <col min="258" max="258" width="10.77734375" style="1" customWidth="1"/>
    <col min="259" max="259" width="14.5546875" style="1" customWidth="1"/>
    <col min="260" max="260" width="11.33203125" style="1" customWidth="1"/>
    <col min="261" max="261" width="14.5546875" style="1" bestFit="1" customWidth="1"/>
    <col min="262" max="512" width="8.88671875" style="1"/>
    <col min="513" max="513" width="26.77734375" style="1" customWidth="1"/>
    <col min="514" max="514" width="10.77734375" style="1" customWidth="1"/>
    <col min="515" max="515" width="14.5546875" style="1" customWidth="1"/>
    <col min="516" max="516" width="11.33203125" style="1" customWidth="1"/>
    <col min="517" max="517" width="14.5546875" style="1" bestFit="1" customWidth="1"/>
    <col min="518" max="768" width="8.88671875" style="1"/>
    <col min="769" max="769" width="26.77734375" style="1" customWidth="1"/>
    <col min="770" max="770" width="10.77734375" style="1" customWidth="1"/>
    <col min="771" max="771" width="14.5546875" style="1" customWidth="1"/>
    <col min="772" max="772" width="11.33203125" style="1" customWidth="1"/>
    <col min="773" max="773" width="14.5546875" style="1" bestFit="1" customWidth="1"/>
    <col min="774" max="1024" width="8.88671875" style="1"/>
    <col min="1025" max="1025" width="26.77734375" style="1" customWidth="1"/>
    <col min="1026" max="1026" width="10.77734375" style="1" customWidth="1"/>
    <col min="1027" max="1027" width="14.5546875" style="1" customWidth="1"/>
    <col min="1028" max="1028" width="11.33203125" style="1" customWidth="1"/>
    <col min="1029" max="1029" width="14.5546875" style="1" bestFit="1" customWidth="1"/>
    <col min="1030" max="1280" width="8.88671875" style="1"/>
    <col min="1281" max="1281" width="26.77734375" style="1" customWidth="1"/>
    <col min="1282" max="1282" width="10.77734375" style="1" customWidth="1"/>
    <col min="1283" max="1283" width="14.5546875" style="1" customWidth="1"/>
    <col min="1284" max="1284" width="11.33203125" style="1" customWidth="1"/>
    <col min="1285" max="1285" width="14.5546875" style="1" bestFit="1" customWidth="1"/>
    <col min="1286" max="1536" width="8.88671875" style="1"/>
    <col min="1537" max="1537" width="26.77734375" style="1" customWidth="1"/>
    <col min="1538" max="1538" width="10.77734375" style="1" customWidth="1"/>
    <col min="1539" max="1539" width="14.5546875" style="1" customWidth="1"/>
    <col min="1540" max="1540" width="11.33203125" style="1" customWidth="1"/>
    <col min="1541" max="1541" width="14.5546875" style="1" bestFit="1" customWidth="1"/>
    <col min="1542" max="1792" width="8.88671875" style="1"/>
    <col min="1793" max="1793" width="26.77734375" style="1" customWidth="1"/>
    <col min="1794" max="1794" width="10.77734375" style="1" customWidth="1"/>
    <col min="1795" max="1795" width="14.5546875" style="1" customWidth="1"/>
    <col min="1796" max="1796" width="11.33203125" style="1" customWidth="1"/>
    <col min="1797" max="1797" width="14.5546875" style="1" bestFit="1" customWidth="1"/>
    <col min="1798" max="2048" width="8.88671875" style="1"/>
    <col min="2049" max="2049" width="26.77734375" style="1" customWidth="1"/>
    <col min="2050" max="2050" width="10.77734375" style="1" customWidth="1"/>
    <col min="2051" max="2051" width="14.5546875" style="1" customWidth="1"/>
    <col min="2052" max="2052" width="11.33203125" style="1" customWidth="1"/>
    <col min="2053" max="2053" width="14.5546875" style="1" bestFit="1" customWidth="1"/>
    <col min="2054" max="2304" width="8.88671875" style="1"/>
    <col min="2305" max="2305" width="26.77734375" style="1" customWidth="1"/>
    <col min="2306" max="2306" width="10.77734375" style="1" customWidth="1"/>
    <col min="2307" max="2307" width="14.5546875" style="1" customWidth="1"/>
    <col min="2308" max="2308" width="11.33203125" style="1" customWidth="1"/>
    <col min="2309" max="2309" width="14.5546875" style="1" bestFit="1" customWidth="1"/>
    <col min="2310" max="2560" width="8.88671875" style="1"/>
    <col min="2561" max="2561" width="26.77734375" style="1" customWidth="1"/>
    <col min="2562" max="2562" width="10.77734375" style="1" customWidth="1"/>
    <col min="2563" max="2563" width="14.5546875" style="1" customWidth="1"/>
    <col min="2564" max="2564" width="11.33203125" style="1" customWidth="1"/>
    <col min="2565" max="2565" width="14.5546875" style="1" bestFit="1" customWidth="1"/>
    <col min="2566" max="2816" width="8.88671875" style="1"/>
    <col min="2817" max="2817" width="26.77734375" style="1" customWidth="1"/>
    <col min="2818" max="2818" width="10.77734375" style="1" customWidth="1"/>
    <col min="2819" max="2819" width="14.5546875" style="1" customWidth="1"/>
    <col min="2820" max="2820" width="11.33203125" style="1" customWidth="1"/>
    <col min="2821" max="2821" width="14.5546875" style="1" bestFit="1" customWidth="1"/>
    <col min="2822" max="3072" width="8.88671875" style="1"/>
    <col min="3073" max="3073" width="26.77734375" style="1" customWidth="1"/>
    <col min="3074" max="3074" width="10.77734375" style="1" customWidth="1"/>
    <col min="3075" max="3075" width="14.5546875" style="1" customWidth="1"/>
    <col min="3076" max="3076" width="11.33203125" style="1" customWidth="1"/>
    <col min="3077" max="3077" width="14.5546875" style="1" bestFit="1" customWidth="1"/>
    <col min="3078" max="3328" width="8.88671875" style="1"/>
    <col min="3329" max="3329" width="26.77734375" style="1" customWidth="1"/>
    <col min="3330" max="3330" width="10.77734375" style="1" customWidth="1"/>
    <col min="3331" max="3331" width="14.5546875" style="1" customWidth="1"/>
    <col min="3332" max="3332" width="11.33203125" style="1" customWidth="1"/>
    <col min="3333" max="3333" width="14.5546875" style="1" bestFit="1" customWidth="1"/>
    <col min="3334" max="3584" width="8.88671875" style="1"/>
    <col min="3585" max="3585" width="26.77734375" style="1" customWidth="1"/>
    <col min="3586" max="3586" width="10.77734375" style="1" customWidth="1"/>
    <col min="3587" max="3587" width="14.5546875" style="1" customWidth="1"/>
    <col min="3588" max="3588" width="11.33203125" style="1" customWidth="1"/>
    <col min="3589" max="3589" width="14.5546875" style="1" bestFit="1" customWidth="1"/>
    <col min="3590" max="3840" width="8.88671875" style="1"/>
    <col min="3841" max="3841" width="26.77734375" style="1" customWidth="1"/>
    <col min="3842" max="3842" width="10.77734375" style="1" customWidth="1"/>
    <col min="3843" max="3843" width="14.5546875" style="1" customWidth="1"/>
    <col min="3844" max="3844" width="11.33203125" style="1" customWidth="1"/>
    <col min="3845" max="3845" width="14.5546875" style="1" bestFit="1" customWidth="1"/>
    <col min="3846" max="4096" width="8.88671875" style="1"/>
    <col min="4097" max="4097" width="26.77734375" style="1" customWidth="1"/>
    <col min="4098" max="4098" width="10.77734375" style="1" customWidth="1"/>
    <col min="4099" max="4099" width="14.5546875" style="1" customWidth="1"/>
    <col min="4100" max="4100" width="11.33203125" style="1" customWidth="1"/>
    <col min="4101" max="4101" width="14.5546875" style="1" bestFit="1" customWidth="1"/>
    <col min="4102" max="4352" width="8.88671875" style="1"/>
    <col min="4353" max="4353" width="26.77734375" style="1" customWidth="1"/>
    <col min="4354" max="4354" width="10.77734375" style="1" customWidth="1"/>
    <col min="4355" max="4355" width="14.5546875" style="1" customWidth="1"/>
    <col min="4356" max="4356" width="11.33203125" style="1" customWidth="1"/>
    <col min="4357" max="4357" width="14.5546875" style="1" bestFit="1" customWidth="1"/>
    <col min="4358" max="4608" width="8.88671875" style="1"/>
    <col min="4609" max="4609" width="26.77734375" style="1" customWidth="1"/>
    <col min="4610" max="4610" width="10.77734375" style="1" customWidth="1"/>
    <col min="4611" max="4611" width="14.5546875" style="1" customWidth="1"/>
    <col min="4612" max="4612" width="11.33203125" style="1" customWidth="1"/>
    <col min="4613" max="4613" width="14.5546875" style="1" bestFit="1" customWidth="1"/>
    <col min="4614" max="4864" width="8.88671875" style="1"/>
    <col min="4865" max="4865" width="26.77734375" style="1" customWidth="1"/>
    <col min="4866" max="4866" width="10.77734375" style="1" customWidth="1"/>
    <col min="4867" max="4867" width="14.5546875" style="1" customWidth="1"/>
    <col min="4868" max="4868" width="11.33203125" style="1" customWidth="1"/>
    <col min="4869" max="4869" width="14.5546875" style="1" bestFit="1" customWidth="1"/>
    <col min="4870" max="5120" width="8.88671875" style="1"/>
    <col min="5121" max="5121" width="26.77734375" style="1" customWidth="1"/>
    <col min="5122" max="5122" width="10.77734375" style="1" customWidth="1"/>
    <col min="5123" max="5123" width="14.5546875" style="1" customWidth="1"/>
    <col min="5124" max="5124" width="11.33203125" style="1" customWidth="1"/>
    <col min="5125" max="5125" width="14.5546875" style="1" bestFit="1" customWidth="1"/>
    <col min="5126" max="5376" width="8.88671875" style="1"/>
    <col min="5377" max="5377" width="26.77734375" style="1" customWidth="1"/>
    <col min="5378" max="5378" width="10.77734375" style="1" customWidth="1"/>
    <col min="5379" max="5379" width="14.5546875" style="1" customWidth="1"/>
    <col min="5380" max="5380" width="11.33203125" style="1" customWidth="1"/>
    <col min="5381" max="5381" width="14.5546875" style="1" bestFit="1" customWidth="1"/>
    <col min="5382" max="5632" width="8.88671875" style="1"/>
    <col min="5633" max="5633" width="26.77734375" style="1" customWidth="1"/>
    <col min="5634" max="5634" width="10.77734375" style="1" customWidth="1"/>
    <col min="5635" max="5635" width="14.5546875" style="1" customWidth="1"/>
    <col min="5636" max="5636" width="11.33203125" style="1" customWidth="1"/>
    <col min="5637" max="5637" width="14.5546875" style="1" bestFit="1" customWidth="1"/>
    <col min="5638" max="5888" width="8.88671875" style="1"/>
    <col min="5889" max="5889" width="26.77734375" style="1" customWidth="1"/>
    <col min="5890" max="5890" width="10.77734375" style="1" customWidth="1"/>
    <col min="5891" max="5891" width="14.5546875" style="1" customWidth="1"/>
    <col min="5892" max="5892" width="11.33203125" style="1" customWidth="1"/>
    <col min="5893" max="5893" width="14.5546875" style="1" bestFit="1" customWidth="1"/>
    <col min="5894" max="6144" width="8.88671875" style="1"/>
    <col min="6145" max="6145" width="26.77734375" style="1" customWidth="1"/>
    <col min="6146" max="6146" width="10.77734375" style="1" customWidth="1"/>
    <col min="6147" max="6147" width="14.5546875" style="1" customWidth="1"/>
    <col min="6148" max="6148" width="11.33203125" style="1" customWidth="1"/>
    <col min="6149" max="6149" width="14.5546875" style="1" bestFit="1" customWidth="1"/>
    <col min="6150" max="6400" width="8.88671875" style="1"/>
    <col min="6401" max="6401" width="26.77734375" style="1" customWidth="1"/>
    <col min="6402" max="6402" width="10.77734375" style="1" customWidth="1"/>
    <col min="6403" max="6403" width="14.5546875" style="1" customWidth="1"/>
    <col min="6404" max="6404" width="11.33203125" style="1" customWidth="1"/>
    <col min="6405" max="6405" width="14.5546875" style="1" bestFit="1" customWidth="1"/>
    <col min="6406" max="6656" width="8.88671875" style="1"/>
    <col min="6657" max="6657" width="26.77734375" style="1" customWidth="1"/>
    <col min="6658" max="6658" width="10.77734375" style="1" customWidth="1"/>
    <col min="6659" max="6659" width="14.5546875" style="1" customWidth="1"/>
    <col min="6660" max="6660" width="11.33203125" style="1" customWidth="1"/>
    <col min="6661" max="6661" width="14.5546875" style="1" bestFit="1" customWidth="1"/>
    <col min="6662" max="6912" width="8.88671875" style="1"/>
    <col min="6913" max="6913" width="26.77734375" style="1" customWidth="1"/>
    <col min="6914" max="6914" width="10.77734375" style="1" customWidth="1"/>
    <col min="6915" max="6915" width="14.5546875" style="1" customWidth="1"/>
    <col min="6916" max="6916" width="11.33203125" style="1" customWidth="1"/>
    <col min="6917" max="6917" width="14.5546875" style="1" bestFit="1" customWidth="1"/>
    <col min="6918" max="7168" width="8.88671875" style="1"/>
    <col min="7169" max="7169" width="26.77734375" style="1" customWidth="1"/>
    <col min="7170" max="7170" width="10.77734375" style="1" customWidth="1"/>
    <col min="7171" max="7171" width="14.5546875" style="1" customWidth="1"/>
    <col min="7172" max="7172" width="11.33203125" style="1" customWidth="1"/>
    <col min="7173" max="7173" width="14.5546875" style="1" bestFit="1" customWidth="1"/>
    <col min="7174" max="7424" width="8.88671875" style="1"/>
    <col min="7425" max="7425" width="26.77734375" style="1" customWidth="1"/>
    <col min="7426" max="7426" width="10.77734375" style="1" customWidth="1"/>
    <col min="7427" max="7427" width="14.5546875" style="1" customWidth="1"/>
    <col min="7428" max="7428" width="11.33203125" style="1" customWidth="1"/>
    <col min="7429" max="7429" width="14.5546875" style="1" bestFit="1" customWidth="1"/>
    <col min="7430" max="7680" width="8.88671875" style="1"/>
    <col min="7681" max="7681" width="26.77734375" style="1" customWidth="1"/>
    <col min="7682" max="7682" width="10.77734375" style="1" customWidth="1"/>
    <col min="7683" max="7683" width="14.5546875" style="1" customWidth="1"/>
    <col min="7684" max="7684" width="11.33203125" style="1" customWidth="1"/>
    <col min="7685" max="7685" width="14.5546875" style="1" bestFit="1" customWidth="1"/>
    <col min="7686" max="7936" width="8.88671875" style="1"/>
    <col min="7937" max="7937" width="26.77734375" style="1" customWidth="1"/>
    <col min="7938" max="7938" width="10.77734375" style="1" customWidth="1"/>
    <col min="7939" max="7939" width="14.5546875" style="1" customWidth="1"/>
    <col min="7940" max="7940" width="11.33203125" style="1" customWidth="1"/>
    <col min="7941" max="7941" width="14.5546875" style="1" bestFit="1" customWidth="1"/>
    <col min="7942" max="8192" width="8.88671875" style="1"/>
    <col min="8193" max="8193" width="26.77734375" style="1" customWidth="1"/>
    <col min="8194" max="8194" width="10.77734375" style="1" customWidth="1"/>
    <col min="8195" max="8195" width="14.5546875" style="1" customWidth="1"/>
    <col min="8196" max="8196" width="11.33203125" style="1" customWidth="1"/>
    <col min="8197" max="8197" width="14.5546875" style="1" bestFit="1" customWidth="1"/>
    <col min="8198" max="8448" width="8.88671875" style="1"/>
    <col min="8449" max="8449" width="26.77734375" style="1" customWidth="1"/>
    <col min="8450" max="8450" width="10.77734375" style="1" customWidth="1"/>
    <col min="8451" max="8451" width="14.5546875" style="1" customWidth="1"/>
    <col min="8452" max="8452" width="11.33203125" style="1" customWidth="1"/>
    <col min="8453" max="8453" width="14.5546875" style="1" bestFit="1" customWidth="1"/>
    <col min="8454" max="8704" width="8.88671875" style="1"/>
    <col min="8705" max="8705" width="26.77734375" style="1" customWidth="1"/>
    <col min="8706" max="8706" width="10.77734375" style="1" customWidth="1"/>
    <col min="8707" max="8707" width="14.5546875" style="1" customWidth="1"/>
    <col min="8708" max="8708" width="11.33203125" style="1" customWidth="1"/>
    <col min="8709" max="8709" width="14.5546875" style="1" bestFit="1" customWidth="1"/>
    <col min="8710" max="8960" width="8.88671875" style="1"/>
    <col min="8961" max="8961" width="26.77734375" style="1" customWidth="1"/>
    <col min="8962" max="8962" width="10.77734375" style="1" customWidth="1"/>
    <col min="8963" max="8963" width="14.5546875" style="1" customWidth="1"/>
    <col min="8964" max="8964" width="11.33203125" style="1" customWidth="1"/>
    <col min="8965" max="8965" width="14.5546875" style="1" bestFit="1" customWidth="1"/>
    <col min="8966" max="9216" width="8.88671875" style="1"/>
    <col min="9217" max="9217" width="26.77734375" style="1" customWidth="1"/>
    <col min="9218" max="9218" width="10.77734375" style="1" customWidth="1"/>
    <col min="9219" max="9219" width="14.5546875" style="1" customWidth="1"/>
    <col min="9220" max="9220" width="11.33203125" style="1" customWidth="1"/>
    <col min="9221" max="9221" width="14.5546875" style="1" bestFit="1" customWidth="1"/>
    <col min="9222" max="9472" width="8.88671875" style="1"/>
    <col min="9473" max="9473" width="26.77734375" style="1" customWidth="1"/>
    <col min="9474" max="9474" width="10.77734375" style="1" customWidth="1"/>
    <col min="9475" max="9475" width="14.5546875" style="1" customWidth="1"/>
    <col min="9476" max="9476" width="11.33203125" style="1" customWidth="1"/>
    <col min="9477" max="9477" width="14.5546875" style="1" bestFit="1" customWidth="1"/>
    <col min="9478" max="9728" width="8.88671875" style="1"/>
    <col min="9729" max="9729" width="26.77734375" style="1" customWidth="1"/>
    <col min="9730" max="9730" width="10.77734375" style="1" customWidth="1"/>
    <col min="9731" max="9731" width="14.5546875" style="1" customWidth="1"/>
    <col min="9732" max="9732" width="11.33203125" style="1" customWidth="1"/>
    <col min="9733" max="9733" width="14.5546875" style="1" bestFit="1" customWidth="1"/>
    <col min="9734" max="9984" width="8.88671875" style="1"/>
    <col min="9985" max="9985" width="26.77734375" style="1" customWidth="1"/>
    <col min="9986" max="9986" width="10.77734375" style="1" customWidth="1"/>
    <col min="9987" max="9987" width="14.5546875" style="1" customWidth="1"/>
    <col min="9988" max="9988" width="11.33203125" style="1" customWidth="1"/>
    <col min="9989" max="9989" width="14.5546875" style="1" bestFit="1" customWidth="1"/>
    <col min="9990" max="10240" width="8.88671875" style="1"/>
    <col min="10241" max="10241" width="26.77734375" style="1" customWidth="1"/>
    <col min="10242" max="10242" width="10.77734375" style="1" customWidth="1"/>
    <col min="10243" max="10243" width="14.5546875" style="1" customWidth="1"/>
    <col min="10244" max="10244" width="11.33203125" style="1" customWidth="1"/>
    <col min="10245" max="10245" width="14.5546875" style="1" bestFit="1" customWidth="1"/>
    <col min="10246" max="10496" width="8.88671875" style="1"/>
    <col min="10497" max="10497" width="26.77734375" style="1" customWidth="1"/>
    <col min="10498" max="10498" width="10.77734375" style="1" customWidth="1"/>
    <col min="10499" max="10499" width="14.5546875" style="1" customWidth="1"/>
    <col min="10500" max="10500" width="11.33203125" style="1" customWidth="1"/>
    <col min="10501" max="10501" width="14.5546875" style="1" bestFit="1" customWidth="1"/>
    <col min="10502" max="10752" width="8.88671875" style="1"/>
    <col min="10753" max="10753" width="26.77734375" style="1" customWidth="1"/>
    <col min="10754" max="10754" width="10.77734375" style="1" customWidth="1"/>
    <col min="10755" max="10755" width="14.5546875" style="1" customWidth="1"/>
    <col min="10756" max="10756" width="11.33203125" style="1" customWidth="1"/>
    <col min="10757" max="10757" width="14.5546875" style="1" bestFit="1" customWidth="1"/>
    <col min="10758" max="11008" width="8.88671875" style="1"/>
    <col min="11009" max="11009" width="26.77734375" style="1" customWidth="1"/>
    <col min="11010" max="11010" width="10.77734375" style="1" customWidth="1"/>
    <col min="11011" max="11011" width="14.5546875" style="1" customWidth="1"/>
    <col min="11012" max="11012" width="11.33203125" style="1" customWidth="1"/>
    <col min="11013" max="11013" width="14.5546875" style="1" bestFit="1" customWidth="1"/>
    <col min="11014" max="11264" width="8.88671875" style="1"/>
    <col min="11265" max="11265" width="26.77734375" style="1" customWidth="1"/>
    <col min="11266" max="11266" width="10.77734375" style="1" customWidth="1"/>
    <col min="11267" max="11267" width="14.5546875" style="1" customWidth="1"/>
    <col min="11268" max="11268" width="11.33203125" style="1" customWidth="1"/>
    <col min="11269" max="11269" width="14.5546875" style="1" bestFit="1" customWidth="1"/>
    <col min="11270" max="11520" width="8.88671875" style="1"/>
    <col min="11521" max="11521" width="26.77734375" style="1" customWidth="1"/>
    <col min="11522" max="11522" width="10.77734375" style="1" customWidth="1"/>
    <col min="11523" max="11523" width="14.5546875" style="1" customWidth="1"/>
    <col min="11524" max="11524" width="11.33203125" style="1" customWidth="1"/>
    <col min="11525" max="11525" width="14.5546875" style="1" bestFit="1" customWidth="1"/>
    <col min="11526" max="11776" width="8.88671875" style="1"/>
    <col min="11777" max="11777" width="26.77734375" style="1" customWidth="1"/>
    <col min="11778" max="11778" width="10.77734375" style="1" customWidth="1"/>
    <col min="11779" max="11779" width="14.5546875" style="1" customWidth="1"/>
    <col min="11780" max="11780" width="11.33203125" style="1" customWidth="1"/>
    <col min="11781" max="11781" width="14.5546875" style="1" bestFit="1" customWidth="1"/>
    <col min="11782" max="12032" width="8.88671875" style="1"/>
    <col min="12033" max="12033" width="26.77734375" style="1" customWidth="1"/>
    <col min="12034" max="12034" width="10.77734375" style="1" customWidth="1"/>
    <col min="12035" max="12035" width="14.5546875" style="1" customWidth="1"/>
    <col min="12036" max="12036" width="11.33203125" style="1" customWidth="1"/>
    <col min="12037" max="12037" width="14.5546875" style="1" bestFit="1" customWidth="1"/>
    <col min="12038" max="12288" width="8.88671875" style="1"/>
    <col min="12289" max="12289" width="26.77734375" style="1" customWidth="1"/>
    <col min="12290" max="12290" width="10.77734375" style="1" customWidth="1"/>
    <col min="12291" max="12291" width="14.5546875" style="1" customWidth="1"/>
    <col min="12292" max="12292" width="11.33203125" style="1" customWidth="1"/>
    <col min="12293" max="12293" width="14.5546875" style="1" bestFit="1" customWidth="1"/>
    <col min="12294" max="12544" width="8.88671875" style="1"/>
    <col min="12545" max="12545" width="26.77734375" style="1" customWidth="1"/>
    <col min="12546" max="12546" width="10.77734375" style="1" customWidth="1"/>
    <col min="12547" max="12547" width="14.5546875" style="1" customWidth="1"/>
    <col min="12548" max="12548" width="11.33203125" style="1" customWidth="1"/>
    <col min="12549" max="12549" width="14.5546875" style="1" bestFit="1" customWidth="1"/>
    <col min="12550" max="12800" width="8.88671875" style="1"/>
    <col min="12801" max="12801" width="26.77734375" style="1" customWidth="1"/>
    <col min="12802" max="12802" width="10.77734375" style="1" customWidth="1"/>
    <col min="12803" max="12803" width="14.5546875" style="1" customWidth="1"/>
    <col min="12804" max="12804" width="11.33203125" style="1" customWidth="1"/>
    <col min="12805" max="12805" width="14.5546875" style="1" bestFit="1" customWidth="1"/>
    <col min="12806" max="13056" width="8.88671875" style="1"/>
    <col min="13057" max="13057" width="26.77734375" style="1" customWidth="1"/>
    <col min="13058" max="13058" width="10.77734375" style="1" customWidth="1"/>
    <col min="13059" max="13059" width="14.5546875" style="1" customWidth="1"/>
    <col min="13060" max="13060" width="11.33203125" style="1" customWidth="1"/>
    <col min="13061" max="13061" width="14.5546875" style="1" bestFit="1" customWidth="1"/>
    <col min="13062" max="13312" width="8.88671875" style="1"/>
    <col min="13313" max="13313" width="26.77734375" style="1" customWidth="1"/>
    <col min="13314" max="13314" width="10.77734375" style="1" customWidth="1"/>
    <col min="13315" max="13315" width="14.5546875" style="1" customWidth="1"/>
    <col min="13316" max="13316" width="11.33203125" style="1" customWidth="1"/>
    <col min="13317" max="13317" width="14.5546875" style="1" bestFit="1" customWidth="1"/>
    <col min="13318" max="13568" width="8.88671875" style="1"/>
    <col min="13569" max="13569" width="26.77734375" style="1" customWidth="1"/>
    <col min="13570" max="13570" width="10.77734375" style="1" customWidth="1"/>
    <col min="13571" max="13571" width="14.5546875" style="1" customWidth="1"/>
    <col min="13572" max="13572" width="11.33203125" style="1" customWidth="1"/>
    <col min="13573" max="13573" width="14.5546875" style="1" bestFit="1" customWidth="1"/>
    <col min="13574" max="13824" width="8.88671875" style="1"/>
    <col min="13825" max="13825" width="26.77734375" style="1" customWidth="1"/>
    <col min="13826" max="13826" width="10.77734375" style="1" customWidth="1"/>
    <col min="13827" max="13827" width="14.5546875" style="1" customWidth="1"/>
    <col min="13828" max="13828" width="11.33203125" style="1" customWidth="1"/>
    <col min="13829" max="13829" width="14.5546875" style="1" bestFit="1" customWidth="1"/>
    <col min="13830" max="14080" width="8.88671875" style="1"/>
    <col min="14081" max="14081" width="26.77734375" style="1" customWidth="1"/>
    <col min="14082" max="14082" width="10.77734375" style="1" customWidth="1"/>
    <col min="14083" max="14083" width="14.5546875" style="1" customWidth="1"/>
    <col min="14084" max="14084" width="11.33203125" style="1" customWidth="1"/>
    <col min="14085" max="14085" width="14.5546875" style="1" bestFit="1" customWidth="1"/>
    <col min="14086" max="14336" width="8.88671875" style="1"/>
    <col min="14337" max="14337" width="26.77734375" style="1" customWidth="1"/>
    <col min="14338" max="14338" width="10.77734375" style="1" customWidth="1"/>
    <col min="14339" max="14339" width="14.5546875" style="1" customWidth="1"/>
    <col min="14340" max="14340" width="11.33203125" style="1" customWidth="1"/>
    <col min="14341" max="14341" width="14.5546875" style="1" bestFit="1" customWidth="1"/>
    <col min="14342" max="14592" width="8.88671875" style="1"/>
    <col min="14593" max="14593" width="26.77734375" style="1" customWidth="1"/>
    <col min="14594" max="14594" width="10.77734375" style="1" customWidth="1"/>
    <col min="14595" max="14595" width="14.5546875" style="1" customWidth="1"/>
    <col min="14596" max="14596" width="11.33203125" style="1" customWidth="1"/>
    <col min="14597" max="14597" width="14.5546875" style="1" bestFit="1" customWidth="1"/>
    <col min="14598" max="14848" width="8.88671875" style="1"/>
    <col min="14849" max="14849" width="26.77734375" style="1" customWidth="1"/>
    <col min="14850" max="14850" width="10.77734375" style="1" customWidth="1"/>
    <col min="14851" max="14851" width="14.5546875" style="1" customWidth="1"/>
    <col min="14852" max="14852" width="11.33203125" style="1" customWidth="1"/>
    <col min="14853" max="14853" width="14.5546875" style="1" bestFit="1" customWidth="1"/>
    <col min="14854" max="15104" width="8.88671875" style="1"/>
    <col min="15105" max="15105" width="26.77734375" style="1" customWidth="1"/>
    <col min="15106" max="15106" width="10.77734375" style="1" customWidth="1"/>
    <col min="15107" max="15107" width="14.5546875" style="1" customWidth="1"/>
    <col min="15108" max="15108" width="11.33203125" style="1" customWidth="1"/>
    <col min="15109" max="15109" width="14.5546875" style="1" bestFit="1" customWidth="1"/>
    <col min="15110" max="15360" width="8.88671875" style="1"/>
    <col min="15361" max="15361" width="26.77734375" style="1" customWidth="1"/>
    <col min="15362" max="15362" width="10.77734375" style="1" customWidth="1"/>
    <col min="15363" max="15363" width="14.5546875" style="1" customWidth="1"/>
    <col min="15364" max="15364" width="11.33203125" style="1" customWidth="1"/>
    <col min="15365" max="15365" width="14.5546875" style="1" bestFit="1" customWidth="1"/>
    <col min="15366" max="15616" width="8.88671875" style="1"/>
    <col min="15617" max="15617" width="26.77734375" style="1" customWidth="1"/>
    <col min="15618" max="15618" width="10.77734375" style="1" customWidth="1"/>
    <col min="15619" max="15619" width="14.5546875" style="1" customWidth="1"/>
    <col min="15620" max="15620" width="11.33203125" style="1" customWidth="1"/>
    <col min="15621" max="15621" width="14.5546875" style="1" bestFit="1" customWidth="1"/>
    <col min="15622" max="15872" width="8.88671875" style="1"/>
    <col min="15873" max="15873" width="26.77734375" style="1" customWidth="1"/>
    <col min="15874" max="15874" width="10.77734375" style="1" customWidth="1"/>
    <col min="15875" max="15875" width="14.5546875" style="1" customWidth="1"/>
    <col min="15876" max="15876" width="11.33203125" style="1" customWidth="1"/>
    <col min="15877" max="15877" width="14.5546875" style="1" bestFit="1" customWidth="1"/>
    <col min="15878" max="16128" width="8.88671875" style="1"/>
    <col min="16129" max="16129" width="26.77734375" style="1" customWidth="1"/>
    <col min="16130" max="16130" width="10.77734375" style="1" customWidth="1"/>
    <col min="16131" max="16131" width="14.5546875" style="1" customWidth="1"/>
    <col min="16132" max="16132" width="11.33203125" style="1" customWidth="1"/>
    <col min="16133" max="16133" width="14.5546875" style="1" bestFit="1" customWidth="1"/>
    <col min="16134" max="16384" width="8.88671875" style="1"/>
  </cols>
  <sheetData>
    <row r="1" spans="1:7" ht="18" x14ac:dyDescent="0.35">
      <c r="A1" s="84" t="s">
        <v>0</v>
      </c>
      <c r="B1" s="84"/>
      <c r="C1" s="84"/>
      <c r="D1" s="84"/>
      <c r="E1" s="84"/>
      <c r="F1" s="85"/>
      <c r="G1" s="85"/>
    </row>
    <row r="2" spans="1:7" ht="18" x14ac:dyDescent="0.35">
      <c r="A2" s="84" t="s">
        <v>66</v>
      </c>
      <c r="B2" s="84"/>
      <c r="C2" s="84"/>
      <c r="D2" s="84"/>
      <c r="E2" s="84"/>
      <c r="F2" s="85"/>
      <c r="G2" s="85"/>
    </row>
    <row r="3" spans="1:7" ht="18" x14ac:dyDescent="0.35">
      <c r="A3" s="84" t="s">
        <v>67</v>
      </c>
      <c r="B3" s="84"/>
      <c r="C3" s="84"/>
      <c r="D3" s="84"/>
      <c r="E3" s="84"/>
      <c r="F3" s="85"/>
      <c r="G3" s="85"/>
    </row>
    <row r="4" spans="1:7" ht="18" x14ac:dyDescent="0.35">
      <c r="A4" s="68"/>
      <c r="B4" s="68"/>
      <c r="C4" s="68"/>
      <c r="D4" s="68"/>
      <c r="E4" s="68"/>
    </row>
    <row r="5" spans="1:7" ht="18" x14ac:dyDescent="0.35">
      <c r="A5" s="69"/>
      <c r="B5" s="69"/>
      <c r="C5" s="70">
        <v>44286</v>
      </c>
      <c r="D5" s="70"/>
      <c r="E5" s="70">
        <v>43921</v>
      </c>
    </row>
    <row r="6" spans="1:7" ht="18" x14ac:dyDescent="0.35">
      <c r="A6" s="71"/>
      <c r="B6" s="71"/>
      <c r="C6" s="71"/>
      <c r="D6" s="71"/>
      <c r="E6" s="71"/>
    </row>
    <row r="7" spans="1:7" ht="18" x14ac:dyDescent="0.35">
      <c r="A7" s="69" t="s">
        <v>68</v>
      </c>
      <c r="B7" s="69"/>
      <c r="C7" s="72"/>
      <c r="D7" s="72"/>
      <c r="E7" s="72"/>
    </row>
    <row r="8" spans="1:7" ht="18" x14ac:dyDescent="0.35">
      <c r="A8" s="73"/>
      <c r="B8" s="73"/>
      <c r="C8" s="72"/>
      <c r="D8" s="72"/>
      <c r="E8" s="72"/>
    </row>
    <row r="9" spans="1:7" ht="18" x14ac:dyDescent="0.35">
      <c r="A9" s="71" t="s">
        <v>69</v>
      </c>
      <c r="B9" s="71"/>
      <c r="C9" s="74">
        <f>'[1]Cash Book'!H94</f>
        <v>5350.0200000000077</v>
      </c>
      <c r="D9" s="75"/>
      <c r="E9" s="75">
        <v>8528.2900000000063</v>
      </c>
    </row>
    <row r="10" spans="1:7" ht="18" x14ac:dyDescent="0.35">
      <c r="A10" s="71" t="s">
        <v>70</v>
      </c>
      <c r="B10" s="71"/>
      <c r="C10" s="74">
        <v>100</v>
      </c>
      <c r="D10" s="75"/>
      <c r="E10" s="74">
        <v>100</v>
      </c>
    </row>
    <row r="11" spans="1:7" ht="24.75" customHeight="1" x14ac:dyDescent="0.35">
      <c r="A11" s="71"/>
      <c r="B11" s="71"/>
      <c r="C11" s="76">
        <f>SUM(C9:C10)</f>
        <v>5450.0200000000077</v>
      </c>
      <c r="D11" s="75"/>
      <c r="E11" s="76">
        <f>SUM(E9:E10)</f>
        <v>8628.2900000000063</v>
      </c>
    </row>
    <row r="12" spans="1:7" ht="18" x14ac:dyDescent="0.35">
      <c r="A12" s="69" t="s">
        <v>71</v>
      </c>
      <c r="B12" s="73"/>
      <c r="C12" s="74"/>
      <c r="D12" s="75"/>
      <c r="E12" s="74"/>
    </row>
    <row r="13" spans="1:7" ht="18" x14ac:dyDescent="0.35">
      <c r="A13" s="73"/>
      <c r="B13" s="73"/>
      <c r="C13" s="74"/>
      <c r="D13" s="75"/>
      <c r="E13" s="74"/>
    </row>
    <row r="14" spans="1:7" ht="18" x14ac:dyDescent="0.35">
      <c r="A14" s="71" t="s">
        <v>72</v>
      </c>
      <c r="B14" s="71"/>
      <c r="C14" s="74">
        <f>[1]Debtors!C17</f>
        <v>1065</v>
      </c>
      <c r="D14" s="75"/>
      <c r="E14" s="75">
        <v>1065</v>
      </c>
    </row>
    <row r="15" spans="1:7" ht="18" x14ac:dyDescent="0.35">
      <c r="A15" s="71" t="s">
        <v>73</v>
      </c>
      <c r="B15" s="71"/>
      <c r="C15" s="74">
        <v>0</v>
      </c>
      <c r="D15" s="75"/>
      <c r="E15" s="75">
        <v>10132</v>
      </c>
    </row>
    <row r="16" spans="1:7" ht="18" x14ac:dyDescent="0.35">
      <c r="A16" s="71" t="s">
        <v>74</v>
      </c>
      <c r="B16" s="71"/>
      <c r="C16" s="74">
        <f>[1]Debtors!C22</f>
        <v>175</v>
      </c>
      <c r="D16" s="75"/>
      <c r="E16" s="75">
        <v>0</v>
      </c>
    </row>
    <row r="17" spans="1:9" ht="18" x14ac:dyDescent="0.35">
      <c r="A17" s="71" t="s">
        <v>75</v>
      </c>
      <c r="B17" s="71"/>
      <c r="C17" s="74">
        <v>0</v>
      </c>
      <c r="D17" s="75"/>
      <c r="E17" s="75">
        <v>0</v>
      </c>
    </row>
    <row r="18" spans="1:9" ht="18" x14ac:dyDescent="0.35">
      <c r="A18" s="71" t="s">
        <v>76</v>
      </c>
      <c r="B18" s="71"/>
      <c r="C18" s="74">
        <f>+[1]Debtors!C24</f>
        <v>900</v>
      </c>
      <c r="D18" s="75"/>
      <c r="E18" s="75">
        <v>1015</v>
      </c>
    </row>
    <row r="19" spans="1:9" ht="18" x14ac:dyDescent="0.35">
      <c r="A19" s="71" t="s">
        <v>44</v>
      </c>
      <c r="B19" s="71"/>
      <c r="C19" s="74">
        <v>0</v>
      </c>
      <c r="D19" s="75"/>
      <c r="E19" s="75">
        <v>0</v>
      </c>
    </row>
    <row r="20" spans="1:9" ht="26.25" customHeight="1" x14ac:dyDescent="0.35">
      <c r="A20" s="71"/>
      <c r="B20" s="71"/>
      <c r="C20" s="76">
        <f>SUM(C14:C19)</f>
        <v>2140</v>
      </c>
      <c r="D20" s="75"/>
      <c r="E20" s="76">
        <f>SUM(E14:E19)</f>
        <v>12212</v>
      </c>
      <c r="I20" s="32"/>
    </row>
    <row r="21" spans="1:9" ht="18" x14ac:dyDescent="0.35">
      <c r="A21" s="71"/>
      <c r="B21" s="71"/>
      <c r="C21" s="74"/>
      <c r="D21" s="75"/>
      <c r="E21" s="74"/>
    </row>
    <row r="22" spans="1:9" ht="18" x14ac:dyDescent="0.35">
      <c r="A22" s="69" t="s">
        <v>77</v>
      </c>
      <c r="B22" s="69"/>
      <c r="C22" s="74"/>
      <c r="D22" s="75"/>
      <c r="E22" s="74"/>
    </row>
    <row r="23" spans="1:9" ht="18" x14ac:dyDescent="0.35">
      <c r="A23" s="71"/>
      <c r="B23" s="71"/>
      <c r="C23" s="74"/>
      <c r="D23" s="75"/>
      <c r="E23" s="74"/>
    </row>
    <row r="24" spans="1:9" ht="18" x14ac:dyDescent="0.35">
      <c r="A24" s="71" t="s">
        <v>34</v>
      </c>
      <c r="B24" s="71"/>
      <c r="C24" s="74">
        <v>940</v>
      </c>
      <c r="D24" s="75"/>
      <c r="E24" s="75">
        <v>0</v>
      </c>
    </row>
    <row r="25" spans="1:9" ht="18" x14ac:dyDescent="0.35">
      <c r="A25" s="71" t="s">
        <v>78</v>
      </c>
      <c r="B25" s="71"/>
      <c r="C25" s="74">
        <v>0</v>
      </c>
      <c r="D25" s="75"/>
      <c r="E25" s="75">
        <v>5525</v>
      </c>
    </row>
    <row r="26" spans="1:9" ht="18" x14ac:dyDescent="0.35">
      <c r="A26" s="71" t="s">
        <v>79</v>
      </c>
      <c r="B26" s="71"/>
      <c r="C26" s="74">
        <f>+[1]Creditors!C16</f>
        <v>0</v>
      </c>
      <c r="D26" s="75"/>
      <c r="E26" s="75">
        <v>37.9</v>
      </c>
    </row>
    <row r="27" spans="1:9" ht="18" x14ac:dyDescent="0.35">
      <c r="A27" s="71" t="s">
        <v>44</v>
      </c>
      <c r="B27" s="71"/>
      <c r="C27" s="74">
        <f>[1]Creditors!C19</f>
        <v>200</v>
      </c>
      <c r="D27" s="75"/>
      <c r="E27" s="75">
        <v>816.62999999999988</v>
      </c>
    </row>
    <row r="28" spans="1:9" ht="18" x14ac:dyDescent="0.35">
      <c r="A28" s="71" t="s">
        <v>80</v>
      </c>
      <c r="B28" s="71"/>
      <c r="C28" s="74">
        <v>0</v>
      </c>
      <c r="D28" s="75"/>
      <c r="E28" s="75">
        <v>1477</v>
      </c>
    </row>
    <row r="29" spans="1:9" ht="18" x14ac:dyDescent="0.35">
      <c r="A29" s="71"/>
      <c r="B29" s="71"/>
      <c r="C29" s="76">
        <f>SUM(C24:C28)</f>
        <v>1140</v>
      </c>
      <c r="D29" s="75"/>
      <c r="E29" s="76">
        <f>SUM(E24:E28)</f>
        <v>7856.53</v>
      </c>
    </row>
    <row r="30" spans="1:9" ht="18" x14ac:dyDescent="0.35">
      <c r="A30" s="71"/>
      <c r="B30" s="71"/>
      <c r="C30" s="74"/>
      <c r="D30" s="75"/>
      <c r="E30" s="74"/>
    </row>
    <row r="31" spans="1:9" ht="27" customHeight="1" thickBot="1" x14ac:dyDescent="0.4">
      <c r="A31" s="69" t="s">
        <v>81</v>
      </c>
      <c r="B31" s="69"/>
      <c r="C31" s="77">
        <f>+C11+C20-C29</f>
        <v>6450.0200000000077</v>
      </c>
      <c r="D31" s="74"/>
      <c r="E31" s="77">
        <f>+E11+E20-E29</f>
        <v>12983.760000000009</v>
      </c>
    </row>
    <row r="32" spans="1:9" ht="18.600000000000001" thickTop="1" x14ac:dyDescent="0.35">
      <c r="A32" s="71"/>
      <c r="B32" s="71"/>
      <c r="C32" s="74"/>
      <c r="D32" s="75"/>
      <c r="E32" s="74"/>
    </row>
    <row r="33" spans="1:6" ht="18" x14ac:dyDescent="0.35">
      <c r="A33" s="69" t="s">
        <v>82</v>
      </c>
      <c r="B33" s="69"/>
      <c r="C33" s="74"/>
      <c r="D33" s="75"/>
      <c r="E33" s="74"/>
    </row>
    <row r="34" spans="1:6" ht="18" x14ac:dyDescent="0.35">
      <c r="A34" s="71"/>
      <c r="B34" s="71"/>
      <c r="C34" s="74"/>
      <c r="D34" s="75"/>
      <c r="E34" s="74"/>
    </row>
    <row r="35" spans="1:6" ht="18" x14ac:dyDescent="0.35">
      <c r="A35" s="69" t="s">
        <v>83</v>
      </c>
      <c r="B35" s="69"/>
      <c r="C35" s="74"/>
      <c r="D35" s="75"/>
      <c r="E35" s="74"/>
    </row>
    <row r="36" spans="1:6" ht="18" x14ac:dyDescent="0.35">
      <c r="A36" s="71"/>
      <c r="B36" s="71"/>
      <c r="C36" s="74"/>
      <c r="D36" s="75"/>
      <c r="E36" s="74"/>
    </row>
    <row r="37" spans="1:6" ht="18" x14ac:dyDescent="0.35">
      <c r="A37" s="71" t="s">
        <v>84</v>
      </c>
      <c r="B37" s="71"/>
      <c r="C37" s="74">
        <f>+E41</f>
        <v>12983.19000000001</v>
      </c>
      <c r="D37" s="75"/>
      <c r="E37" s="75">
        <v>10155</v>
      </c>
    </row>
    <row r="38" spans="1:6" ht="18" x14ac:dyDescent="0.35">
      <c r="A38" s="71" t="s">
        <v>64</v>
      </c>
      <c r="B38" s="71"/>
      <c r="C38" s="74"/>
      <c r="D38" s="75"/>
      <c r="E38" s="75"/>
    </row>
    <row r="39" spans="1:6" ht="18" x14ac:dyDescent="0.35">
      <c r="A39" s="71" t="s">
        <v>85</v>
      </c>
      <c r="B39" s="71"/>
      <c r="C39" s="74">
        <f>+'[1]I &amp; E'!B27</f>
        <v>-6533.5400000000009</v>
      </c>
      <c r="D39" s="75"/>
      <c r="E39" s="75">
        <v>2828.1900000000096</v>
      </c>
    </row>
    <row r="40" spans="1:6" ht="18" x14ac:dyDescent="0.35">
      <c r="A40" s="71" t="s">
        <v>86</v>
      </c>
      <c r="B40" s="71"/>
      <c r="C40" s="74"/>
      <c r="D40" s="75"/>
      <c r="E40" s="74"/>
    </row>
    <row r="41" spans="1:6" ht="25.5" customHeight="1" thickBot="1" x14ac:dyDescent="0.4">
      <c r="A41" s="71"/>
      <c r="B41" s="71"/>
      <c r="C41" s="77">
        <f>SUM(C37:C40)</f>
        <v>6449.6500000000087</v>
      </c>
      <c r="D41" s="74"/>
      <c r="E41" s="77">
        <f>SUM(E37:E40)</f>
        <v>12983.19000000001</v>
      </c>
    </row>
    <row r="42" spans="1:6" ht="18.600000000000001" thickTop="1" x14ac:dyDescent="0.35">
      <c r="A42" s="71"/>
      <c r="B42" s="71"/>
      <c r="C42" s="74"/>
      <c r="D42" s="75"/>
      <c r="E42" s="74"/>
    </row>
    <row r="43" spans="1:6" ht="18.600000000000001" thickBot="1" x14ac:dyDescent="0.4">
      <c r="A43" s="71" t="s">
        <v>87</v>
      </c>
      <c r="B43" s="71"/>
      <c r="C43" s="78">
        <f>+C31-C41</f>
        <v>0.36999999999898137</v>
      </c>
      <c r="D43" s="74"/>
      <c r="E43" s="78">
        <f>+E31-E41</f>
        <v>0.56999999999970896</v>
      </c>
    </row>
    <row r="44" spans="1:6" ht="18.600000000000001" thickTop="1" x14ac:dyDescent="0.35">
      <c r="A44" s="71"/>
      <c r="B44" s="71"/>
      <c r="C44" s="75"/>
      <c r="D44" s="75"/>
      <c r="E44" s="75"/>
    </row>
    <row r="45" spans="1:6" ht="18" x14ac:dyDescent="0.35">
      <c r="A45" s="79"/>
      <c r="B45" s="79"/>
      <c r="C45" s="79"/>
      <c r="D45" s="79"/>
      <c r="E45" s="75"/>
    </row>
    <row r="46" spans="1:6" ht="18" x14ac:dyDescent="0.35">
      <c r="A46" s="79"/>
      <c r="B46" s="79"/>
      <c r="C46" s="79"/>
      <c r="D46" s="79"/>
      <c r="E46" s="72"/>
    </row>
    <row r="47" spans="1:6" ht="18.75" customHeight="1" x14ac:dyDescent="0.3">
      <c r="A47" s="86" t="s">
        <v>88</v>
      </c>
      <c r="B47" s="86"/>
      <c r="C47" s="86"/>
      <c r="D47" s="86"/>
      <c r="E47" s="86"/>
      <c r="F47" s="86"/>
    </row>
    <row r="48" spans="1:6" ht="18" x14ac:dyDescent="0.35">
      <c r="A48" s="79"/>
      <c r="B48" s="79"/>
      <c r="C48" s="79"/>
      <c r="D48" s="79"/>
      <c r="E48" s="72"/>
    </row>
    <row r="49" spans="1:5" ht="18" x14ac:dyDescent="0.35">
      <c r="A49" s="80" t="s">
        <v>89</v>
      </c>
      <c r="B49" s="79"/>
      <c r="C49" s="79"/>
      <c r="D49" s="79"/>
      <c r="E49" s="72"/>
    </row>
    <row r="50" spans="1:5" ht="18" x14ac:dyDescent="0.35">
      <c r="A50" s="80" t="s">
        <v>90</v>
      </c>
      <c r="B50" s="79"/>
      <c r="C50" s="79"/>
      <c r="D50" s="79"/>
      <c r="E50" s="72"/>
    </row>
    <row r="51" spans="1:5" ht="18" x14ac:dyDescent="0.35">
      <c r="A51" s="79"/>
      <c r="B51" s="79"/>
      <c r="C51" s="79"/>
      <c r="D51" s="79"/>
      <c r="E51" s="72"/>
    </row>
    <row r="52" spans="1:5" ht="18" x14ac:dyDescent="0.35">
      <c r="A52" s="79"/>
      <c r="B52" s="79"/>
      <c r="C52" s="79"/>
      <c r="D52" s="79"/>
      <c r="E52" s="72"/>
    </row>
    <row r="53" spans="1:5" ht="18" x14ac:dyDescent="0.35">
      <c r="A53" s="79"/>
      <c r="B53" s="79"/>
      <c r="C53" s="79" t="s">
        <v>91</v>
      </c>
      <c r="D53" s="71"/>
      <c r="E53" s="72"/>
    </row>
    <row r="54" spans="1:5" ht="18" x14ac:dyDescent="0.35">
      <c r="A54" s="71"/>
      <c r="B54" s="71"/>
      <c r="C54" s="72"/>
      <c r="D54" s="72"/>
      <c r="E54" s="72"/>
    </row>
    <row r="55" spans="1:5" x14ac:dyDescent="0.3">
      <c r="C55" s="23"/>
      <c r="D55" s="23"/>
      <c r="E55" s="23"/>
    </row>
    <row r="56" spans="1:5" x14ac:dyDescent="0.3">
      <c r="C56" s="23"/>
      <c r="D56" s="23"/>
      <c r="E56" s="23"/>
    </row>
    <row r="57" spans="1:5" x14ac:dyDescent="0.3">
      <c r="C57" s="23"/>
      <c r="D57" s="23"/>
      <c r="E57" s="23"/>
    </row>
    <row r="58" spans="1:5" x14ac:dyDescent="0.3">
      <c r="C58" s="23"/>
      <c r="D58" s="23"/>
      <c r="E58" s="23"/>
    </row>
    <row r="59" spans="1:5" x14ac:dyDescent="0.3">
      <c r="C59" s="23"/>
      <c r="D59" s="23"/>
      <c r="E59" s="23"/>
    </row>
    <row r="60" spans="1:5" x14ac:dyDescent="0.3">
      <c r="C60" s="23"/>
      <c r="D60" s="23"/>
      <c r="E60" s="23"/>
    </row>
  </sheetData>
  <mergeCells count="4">
    <mergeCell ref="A1:G1"/>
    <mergeCell ref="A2:G2"/>
    <mergeCell ref="A3:G3"/>
    <mergeCell ref="A47:F47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C9DF3-3A01-489E-A233-019EA3AB2D50}">
  <dimension ref="A1:E56"/>
  <sheetViews>
    <sheetView workbookViewId="0">
      <selection activeCell="I20" sqref="I20"/>
    </sheetView>
  </sheetViews>
  <sheetFormatPr defaultRowHeight="14.4" x14ac:dyDescent="0.3"/>
  <cols>
    <col min="1" max="1" width="30.21875" style="1" customWidth="1"/>
    <col min="2" max="2" width="13.109375" style="1" customWidth="1"/>
    <col min="3" max="3" width="7.21875" style="1" customWidth="1"/>
    <col min="4" max="4" width="10.6640625" style="1" bestFit="1" customWidth="1"/>
    <col min="5" max="5" width="13.21875" style="1" customWidth="1"/>
    <col min="6" max="256" width="8.88671875" style="1"/>
    <col min="257" max="257" width="30.21875" style="1" customWidth="1"/>
    <col min="258" max="258" width="13.109375" style="1" customWidth="1"/>
    <col min="259" max="259" width="7.21875" style="1" customWidth="1"/>
    <col min="260" max="260" width="10.6640625" style="1" bestFit="1" customWidth="1"/>
    <col min="261" max="261" width="13.21875" style="1" customWidth="1"/>
    <col min="262" max="512" width="8.88671875" style="1"/>
    <col min="513" max="513" width="30.21875" style="1" customWidth="1"/>
    <col min="514" max="514" width="13.109375" style="1" customWidth="1"/>
    <col min="515" max="515" width="7.21875" style="1" customWidth="1"/>
    <col min="516" max="516" width="10.6640625" style="1" bestFit="1" customWidth="1"/>
    <col min="517" max="517" width="13.21875" style="1" customWidth="1"/>
    <col min="518" max="768" width="8.88671875" style="1"/>
    <col min="769" max="769" width="30.21875" style="1" customWidth="1"/>
    <col min="770" max="770" width="13.109375" style="1" customWidth="1"/>
    <col min="771" max="771" width="7.21875" style="1" customWidth="1"/>
    <col min="772" max="772" width="10.6640625" style="1" bestFit="1" customWidth="1"/>
    <col min="773" max="773" width="13.21875" style="1" customWidth="1"/>
    <col min="774" max="1024" width="8.88671875" style="1"/>
    <col min="1025" max="1025" width="30.21875" style="1" customWidth="1"/>
    <col min="1026" max="1026" width="13.109375" style="1" customWidth="1"/>
    <col min="1027" max="1027" width="7.21875" style="1" customWidth="1"/>
    <col min="1028" max="1028" width="10.6640625" style="1" bestFit="1" customWidth="1"/>
    <col min="1029" max="1029" width="13.21875" style="1" customWidth="1"/>
    <col min="1030" max="1280" width="8.88671875" style="1"/>
    <col min="1281" max="1281" width="30.21875" style="1" customWidth="1"/>
    <col min="1282" max="1282" width="13.109375" style="1" customWidth="1"/>
    <col min="1283" max="1283" width="7.21875" style="1" customWidth="1"/>
    <col min="1284" max="1284" width="10.6640625" style="1" bestFit="1" customWidth="1"/>
    <col min="1285" max="1285" width="13.21875" style="1" customWidth="1"/>
    <col min="1286" max="1536" width="8.88671875" style="1"/>
    <col min="1537" max="1537" width="30.21875" style="1" customWidth="1"/>
    <col min="1538" max="1538" width="13.109375" style="1" customWidth="1"/>
    <col min="1539" max="1539" width="7.21875" style="1" customWidth="1"/>
    <col min="1540" max="1540" width="10.6640625" style="1" bestFit="1" customWidth="1"/>
    <col min="1541" max="1541" width="13.21875" style="1" customWidth="1"/>
    <col min="1542" max="1792" width="8.88671875" style="1"/>
    <col min="1793" max="1793" width="30.21875" style="1" customWidth="1"/>
    <col min="1794" max="1794" width="13.109375" style="1" customWidth="1"/>
    <col min="1795" max="1795" width="7.21875" style="1" customWidth="1"/>
    <col min="1796" max="1796" width="10.6640625" style="1" bestFit="1" customWidth="1"/>
    <col min="1797" max="1797" width="13.21875" style="1" customWidth="1"/>
    <col min="1798" max="2048" width="8.88671875" style="1"/>
    <col min="2049" max="2049" width="30.21875" style="1" customWidth="1"/>
    <col min="2050" max="2050" width="13.109375" style="1" customWidth="1"/>
    <col min="2051" max="2051" width="7.21875" style="1" customWidth="1"/>
    <col min="2052" max="2052" width="10.6640625" style="1" bestFit="1" customWidth="1"/>
    <col min="2053" max="2053" width="13.21875" style="1" customWidth="1"/>
    <col min="2054" max="2304" width="8.88671875" style="1"/>
    <col min="2305" max="2305" width="30.21875" style="1" customWidth="1"/>
    <col min="2306" max="2306" width="13.109375" style="1" customWidth="1"/>
    <col min="2307" max="2307" width="7.21875" style="1" customWidth="1"/>
    <col min="2308" max="2308" width="10.6640625" style="1" bestFit="1" customWidth="1"/>
    <col min="2309" max="2309" width="13.21875" style="1" customWidth="1"/>
    <col min="2310" max="2560" width="8.88671875" style="1"/>
    <col min="2561" max="2561" width="30.21875" style="1" customWidth="1"/>
    <col min="2562" max="2562" width="13.109375" style="1" customWidth="1"/>
    <col min="2563" max="2563" width="7.21875" style="1" customWidth="1"/>
    <col min="2564" max="2564" width="10.6640625" style="1" bestFit="1" customWidth="1"/>
    <col min="2565" max="2565" width="13.21875" style="1" customWidth="1"/>
    <col min="2566" max="2816" width="8.88671875" style="1"/>
    <col min="2817" max="2817" width="30.21875" style="1" customWidth="1"/>
    <col min="2818" max="2818" width="13.109375" style="1" customWidth="1"/>
    <col min="2819" max="2819" width="7.21875" style="1" customWidth="1"/>
    <col min="2820" max="2820" width="10.6640625" style="1" bestFit="1" customWidth="1"/>
    <col min="2821" max="2821" width="13.21875" style="1" customWidth="1"/>
    <col min="2822" max="3072" width="8.88671875" style="1"/>
    <col min="3073" max="3073" width="30.21875" style="1" customWidth="1"/>
    <col min="3074" max="3074" width="13.109375" style="1" customWidth="1"/>
    <col min="3075" max="3075" width="7.21875" style="1" customWidth="1"/>
    <col min="3076" max="3076" width="10.6640625" style="1" bestFit="1" customWidth="1"/>
    <col min="3077" max="3077" width="13.21875" style="1" customWidth="1"/>
    <col min="3078" max="3328" width="8.88671875" style="1"/>
    <col min="3329" max="3329" width="30.21875" style="1" customWidth="1"/>
    <col min="3330" max="3330" width="13.109375" style="1" customWidth="1"/>
    <col min="3331" max="3331" width="7.21875" style="1" customWidth="1"/>
    <col min="3332" max="3332" width="10.6640625" style="1" bestFit="1" customWidth="1"/>
    <col min="3333" max="3333" width="13.21875" style="1" customWidth="1"/>
    <col min="3334" max="3584" width="8.88671875" style="1"/>
    <col min="3585" max="3585" width="30.21875" style="1" customWidth="1"/>
    <col min="3586" max="3586" width="13.109375" style="1" customWidth="1"/>
    <col min="3587" max="3587" width="7.21875" style="1" customWidth="1"/>
    <col min="3588" max="3588" width="10.6640625" style="1" bestFit="1" customWidth="1"/>
    <col min="3589" max="3589" width="13.21875" style="1" customWidth="1"/>
    <col min="3590" max="3840" width="8.88671875" style="1"/>
    <col min="3841" max="3841" width="30.21875" style="1" customWidth="1"/>
    <col min="3842" max="3842" width="13.109375" style="1" customWidth="1"/>
    <col min="3843" max="3843" width="7.21875" style="1" customWidth="1"/>
    <col min="3844" max="3844" width="10.6640625" style="1" bestFit="1" customWidth="1"/>
    <col min="3845" max="3845" width="13.21875" style="1" customWidth="1"/>
    <col min="3846" max="4096" width="8.88671875" style="1"/>
    <col min="4097" max="4097" width="30.21875" style="1" customWidth="1"/>
    <col min="4098" max="4098" width="13.109375" style="1" customWidth="1"/>
    <col min="4099" max="4099" width="7.21875" style="1" customWidth="1"/>
    <col min="4100" max="4100" width="10.6640625" style="1" bestFit="1" customWidth="1"/>
    <col min="4101" max="4101" width="13.21875" style="1" customWidth="1"/>
    <col min="4102" max="4352" width="8.88671875" style="1"/>
    <col min="4353" max="4353" width="30.21875" style="1" customWidth="1"/>
    <col min="4354" max="4354" width="13.109375" style="1" customWidth="1"/>
    <col min="4355" max="4355" width="7.21875" style="1" customWidth="1"/>
    <col min="4356" max="4356" width="10.6640625" style="1" bestFit="1" customWidth="1"/>
    <col min="4357" max="4357" width="13.21875" style="1" customWidth="1"/>
    <col min="4358" max="4608" width="8.88671875" style="1"/>
    <col min="4609" max="4609" width="30.21875" style="1" customWidth="1"/>
    <col min="4610" max="4610" width="13.109375" style="1" customWidth="1"/>
    <col min="4611" max="4611" width="7.21875" style="1" customWidth="1"/>
    <col min="4612" max="4612" width="10.6640625" style="1" bestFit="1" customWidth="1"/>
    <col min="4613" max="4613" width="13.21875" style="1" customWidth="1"/>
    <col min="4614" max="4864" width="8.88671875" style="1"/>
    <col min="4865" max="4865" width="30.21875" style="1" customWidth="1"/>
    <col min="4866" max="4866" width="13.109375" style="1" customWidth="1"/>
    <col min="4867" max="4867" width="7.21875" style="1" customWidth="1"/>
    <col min="4868" max="4868" width="10.6640625" style="1" bestFit="1" customWidth="1"/>
    <col min="4869" max="4869" width="13.21875" style="1" customWidth="1"/>
    <col min="4870" max="5120" width="8.88671875" style="1"/>
    <col min="5121" max="5121" width="30.21875" style="1" customWidth="1"/>
    <col min="5122" max="5122" width="13.109375" style="1" customWidth="1"/>
    <col min="5123" max="5123" width="7.21875" style="1" customWidth="1"/>
    <col min="5124" max="5124" width="10.6640625" style="1" bestFit="1" customWidth="1"/>
    <col min="5125" max="5125" width="13.21875" style="1" customWidth="1"/>
    <col min="5126" max="5376" width="8.88671875" style="1"/>
    <col min="5377" max="5377" width="30.21875" style="1" customWidth="1"/>
    <col min="5378" max="5378" width="13.109375" style="1" customWidth="1"/>
    <col min="5379" max="5379" width="7.21875" style="1" customWidth="1"/>
    <col min="5380" max="5380" width="10.6640625" style="1" bestFit="1" customWidth="1"/>
    <col min="5381" max="5381" width="13.21875" style="1" customWidth="1"/>
    <col min="5382" max="5632" width="8.88671875" style="1"/>
    <col min="5633" max="5633" width="30.21875" style="1" customWidth="1"/>
    <col min="5634" max="5634" width="13.109375" style="1" customWidth="1"/>
    <col min="5635" max="5635" width="7.21875" style="1" customWidth="1"/>
    <col min="5636" max="5636" width="10.6640625" style="1" bestFit="1" customWidth="1"/>
    <col min="5637" max="5637" width="13.21875" style="1" customWidth="1"/>
    <col min="5638" max="5888" width="8.88671875" style="1"/>
    <col min="5889" max="5889" width="30.21875" style="1" customWidth="1"/>
    <col min="5890" max="5890" width="13.109375" style="1" customWidth="1"/>
    <col min="5891" max="5891" width="7.21875" style="1" customWidth="1"/>
    <col min="5892" max="5892" width="10.6640625" style="1" bestFit="1" customWidth="1"/>
    <col min="5893" max="5893" width="13.21875" style="1" customWidth="1"/>
    <col min="5894" max="6144" width="8.88671875" style="1"/>
    <col min="6145" max="6145" width="30.21875" style="1" customWidth="1"/>
    <col min="6146" max="6146" width="13.109375" style="1" customWidth="1"/>
    <col min="6147" max="6147" width="7.21875" style="1" customWidth="1"/>
    <col min="6148" max="6148" width="10.6640625" style="1" bestFit="1" customWidth="1"/>
    <col min="6149" max="6149" width="13.21875" style="1" customWidth="1"/>
    <col min="6150" max="6400" width="8.88671875" style="1"/>
    <col min="6401" max="6401" width="30.21875" style="1" customWidth="1"/>
    <col min="6402" max="6402" width="13.109375" style="1" customWidth="1"/>
    <col min="6403" max="6403" width="7.21875" style="1" customWidth="1"/>
    <col min="6404" max="6404" width="10.6640625" style="1" bestFit="1" customWidth="1"/>
    <col min="6405" max="6405" width="13.21875" style="1" customWidth="1"/>
    <col min="6406" max="6656" width="8.88671875" style="1"/>
    <col min="6657" max="6657" width="30.21875" style="1" customWidth="1"/>
    <col min="6658" max="6658" width="13.109375" style="1" customWidth="1"/>
    <col min="6659" max="6659" width="7.21875" style="1" customWidth="1"/>
    <col min="6660" max="6660" width="10.6640625" style="1" bestFit="1" customWidth="1"/>
    <col min="6661" max="6661" width="13.21875" style="1" customWidth="1"/>
    <col min="6662" max="6912" width="8.88671875" style="1"/>
    <col min="6913" max="6913" width="30.21875" style="1" customWidth="1"/>
    <col min="6914" max="6914" width="13.109375" style="1" customWidth="1"/>
    <col min="6915" max="6915" width="7.21875" style="1" customWidth="1"/>
    <col min="6916" max="6916" width="10.6640625" style="1" bestFit="1" customWidth="1"/>
    <col min="6917" max="6917" width="13.21875" style="1" customWidth="1"/>
    <col min="6918" max="7168" width="8.88671875" style="1"/>
    <col min="7169" max="7169" width="30.21875" style="1" customWidth="1"/>
    <col min="7170" max="7170" width="13.109375" style="1" customWidth="1"/>
    <col min="7171" max="7171" width="7.21875" style="1" customWidth="1"/>
    <col min="7172" max="7172" width="10.6640625" style="1" bestFit="1" customWidth="1"/>
    <col min="7173" max="7173" width="13.21875" style="1" customWidth="1"/>
    <col min="7174" max="7424" width="8.88671875" style="1"/>
    <col min="7425" max="7425" width="30.21875" style="1" customWidth="1"/>
    <col min="7426" max="7426" width="13.109375" style="1" customWidth="1"/>
    <col min="7427" max="7427" width="7.21875" style="1" customWidth="1"/>
    <col min="7428" max="7428" width="10.6640625" style="1" bestFit="1" customWidth="1"/>
    <col min="7429" max="7429" width="13.21875" style="1" customWidth="1"/>
    <col min="7430" max="7680" width="8.88671875" style="1"/>
    <col min="7681" max="7681" width="30.21875" style="1" customWidth="1"/>
    <col min="7682" max="7682" width="13.109375" style="1" customWidth="1"/>
    <col min="7683" max="7683" width="7.21875" style="1" customWidth="1"/>
    <col min="7684" max="7684" width="10.6640625" style="1" bestFit="1" customWidth="1"/>
    <col min="7685" max="7685" width="13.21875" style="1" customWidth="1"/>
    <col min="7686" max="7936" width="8.88671875" style="1"/>
    <col min="7937" max="7937" width="30.21875" style="1" customWidth="1"/>
    <col min="7938" max="7938" width="13.109375" style="1" customWidth="1"/>
    <col min="7939" max="7939" width="7.21875" style="1" customWidth="1"/>
    <col min="7940" max="7940" width="10.6640625" style="1" bestFit="1" customWidth="1"/>
    <col min="7941" max="7941" width="13.21875" style="1" customWidth="1"/>
    <col min="7942" max="8192" width="8.88671875" style="1"/>
    <col min="8193" max="8193" width="30.21875" style="1" customWidth="1"/>
    <col min="8194" max="8194" width="13.109375" style="1" customWidth="1"/>
    <col min="8195" max="8195" width="7.21875" style="1" customWidth="1"/>
    <col min="8196" max="8196" width="10.6640625" style="1" bestFit="1" customWidth="1"/>
    <col min="8197" max="8197" width="13.21875" style="1" customWidth="1"/>
    <col min="8198" max="8448" width="8.88671875" style="1"/>
    <col min="8449" max="8449" width="30.21875" style="1" customWidth="1"/>
    <col min="8450" max="8450" width="13.109375" style="1" customWidth="1"/>
    <col min="8451" max="8451" width="7.21875" style="1" customWidth="1"/>
    <col min="8452" max="8452" width="10.6640625" style="1" bestFit="1" customWidth="1"/>
    <col min="8453" max="8453" width="13.21875" style="1" customWidth="1"/>
    <col min="8454" max="8704" width="8.88671875" style="1"/>
    <col min="8705" max="8705" width="30.21875" style="1" customWidth="1"/>
    <col min="8706" max="8706" width="13.109375" style="1" customWidth="1"/>
    <col min="8707" max="8707" width="7.21875" style="1" customWidth="1"/>
    <col min="8708" max="8708" width="10.6640625" style="1" bestFit="1" customWidth="1"/>
    <col min="8709" max="8709" width="13.21875" style="1" customWidth="1"/>
    <col min="8710" max="8960" width="8.88671875" style="1"/>
    <col min="8961" max="8961" width="30.21875" style="1" customWidth="1"/>
    <col min="8962" max="8962" width="13.109375" style="1" customWidth="1"/>
    <col min="8963" max="8963" width="7.21875" style="1" customWidth="1"/>
    <col min="8964" max="8964" width="10.6640625" style="1" bestFit="1" customWidth="1"/>
    <col min="8965" max="8965" width="13.21875" style="1" customWidth="1"/>
    <col min="8966" max="9216" width="8.88671875" style="1"/>
    <col min="9217" max="9217" width="30.21875" style="1" customWidth="1"/>
    <col min="9218" max="9218" width="13.109375" style="1" customWidth="1"/>
    <col min="9219" max="9219" width="7.21875" style="1" customWidth="1"/>
    <col min="9220" max="9220" width="10.6640625" style="1" bestFit="1" customWidth="1"/>
    <col min="9221" max="9221" width="13.21875" style="1" customWidth="1"/>
    <col min="9222" max="9472" width="8.88671875" style="1"/>
    <col min="9473" max="9473" width="30.21875" style="1" customWidth="1"/>
    <col min="9474" max="9474" width="13.109375" style="1" customWidth="1"/>
    <col min="9475" max="9475" width="7.21875" style="1" customWidth="1"/>
    <col min="9476" max="9476" width="10.6640625" style="1" bestFit="1" customWidth="1"/>
    <col min="9477" max="9477" width="13.21875" style="1" customWidth="1"/>
    <col min="9478" max="9728" width="8.88671875" style="1"/>
    <col min="9729" max="9729" width="30.21875" style="1" customWidth="1"/>
    <col min="9730" max="9730" width="13.109375" style="1" customWidth="1"/>
    <col min="9731" max="9731" width="7.21875" style="1" customWidth="1"/>
    <col min="9732" max="9732" width="10.6640625" style="1" bestFit="1" customWidth="1"/>
    <col min="9733" max="9733" width="13.21875" style="1" customWidth="1"/>
    <col min="9734" max="9984" width="8.88671875" style="1"/>
    <col min="9985" max="9985" width="30.21875" style="1" customWidth="1"/>
    <col min="9986" max="9986" width="13.109375" style="1" customWidth="1"/>
    <col min="9987" max="9987" width="7.21875" style="1" customWidth="1"/>
    <col min="9988" max="9988" width="10.6640625" style="1" bestFit="1" customWidth="1"/>
    <col min="9989" max="9989" width="13.21875" style="1" customWidth="1"/>
    <col min="9990" max="10240" width="8.88671875" style="1"/>
    <col min="10241" max="10241" width="30.21875" style="1" customWidth="1"/>
    <col min="10242" max="10242" width="13.109375" style="1" customWidth="1"/>
    <col min="10243" max="10243" width="7.21875" style="1" customWidth="1"/>
    <col min="10244" max="10244" width="10.6640625" style="1" bestFit="1" customWidth="1"/>
    <col min="10245" max="10245" width="13.21875" style="1" customWidth="1"/>
    <col min="10246" max="10496" width="8.88671875" style="1"/>
    <col min="10497" max="10497" width="30.21875" style="1" customWidth="1"/>
    <col min="10498" max="10498" width="13.109375" style="1" customWidth="1"/>
    <col min="10499" max="10499" width="7.21875" style="1" customWidth="1"/>
    <col min="10500" max="10500" width="10.6640625" style="1" bestFit="1" customWidth="1"/>
    <col min="10501" max="10501" width="13.21875" style="1" customWidth="1"/>
    <col min="10502" max="10752" width="8.88671875" style="1"/>
    <col min="10753" max="10753" width="30.21875" style="1" customWidth="1"/>
    <col min="10754" max="10754" width="13.109375" style="1" customWidth="1"/>
    <col min="10755" max="10755" width="7.21875" style="1" customWidth="1"/>
    <col min="10756" max="10756" width="10.6640625" style="1" bestFit="1" customWidth="1"/>
    <col min="10757" max="10757" width="13.21875" style="1" customWidth="1"/>
    <col min="10758" max="11008" width="8.88671875" style="1"/>
    <col min="11009" max="11009" width="30.21875" style="1" customWidth="1"/>
    <col min="11010" max="11010" width="13.109375" style="1" customWidth="1"/>
    <col min="11011" max="11011" width="7.21875" style="1" customWidth="1"/>
    <col min="11012" max="11012" width="10.6640625" style="1" bestFit="1" customWidth="1"/>
    <col min="11013" max="11013" width="13.21875" style="1" customWidth="1"/>
    <col min="11014" max="11264" width="8.88671875" style="1"/>
    <col min="11265" max="11265" width="30.21875" style="1" customWidth="1"/>
    <col min="11266" max="11266" width="13.109375" style="1" customWidth="1"/>
    <col min="11267" max="11267" width="7.21875" style="1" customWidth="1"/>
    <col min="11268" max="11268" width="10.6640625" style="1" bestFit="1" customWidth="1"/>
    <col min="11269" max="11269" width="13.21875" style="1" customWidth="1"/>
    <col min="11270" max="11520" width="8.88671875" style="1"/>
    <col min="11521" max="11521" width="30.21875" style="1" customWidth="1"/>
    <col min="11522" max="11522" width="13.109375" style="1" customWidth="1"/>
    <col min="11523" max="11523" width="7.21875" style="1" customWidth="1"/>
    <col min="11524" max="11524" width="10.6640625" style="1" bestFit="1" customWidth="1"/>
    <col min="11525" max="11525" width="13.21875" style="1" customWidth="1"/>
    <col min="11526" max="11776" width="8.88671875" style="1"/>
    <col min="11777" max="11777" width="30.21875" style="1" customWidth="1"/>
    <col min="11778" max="11778" width="13.109375" style="1" customWidth="1"/>
    <col min="11779" max="11779" width="7.21875" style="1" customWidth="1"/>
    <col min="11780" max="11780" width="10.6640625" style="1" bestFit="1" customWidth="1"/>
    <col min="11781" max="11781" width="13.21875" style="1" customWidth="1"/>
    <col min="11782" max="12032" width="8.88671875" style="1"/>
    <col min="12033" max="12033" width="30.21875" style="1" customWidth="1"/>
    <col min="12034" max="12034" width="13.109375" style="1" customWidth="1"/>
    <col min="12035" max="12035" width="7.21875" style="1" customWidth="1"/>
    <col min="12036" max="12036" width="10.6640625" style="1" bestFit="1" customWidth="1"/>
    <col min="12037" max="12037" width="13.21875" style="1" customWidth="1"/>
    <col min="12038" max="12288" width="8.88671875" style="1"/>
    <col min="12289" max="12289" width="30.21875" style="1" customWidth="1"/>
    <col min="12290" max="12290" width="13.109375" style="1" customWidth="1"/>
    <col min="12291" max="12291" width="7.21875" style="1" customWidth="1"/>
    <col min="12292" max="12292" width="10.6640625" style="1" bestFit="1" customWidth="1"/>
    <col min="12293" max="12293" width="13.21875" style="1" customWidth="1"/>
    <col min="12294" max="12544" width="8.88671875" style="1"/>
    <col min="12545" max="12545" width="30.21875" style="1" customWidth="1"/>
    <col min="12546" max="12546" width="13.109375" style="1" customWidth="1"/>
    <col min="12547" max="12547" width="7.21875" style="1" customWidth="1"/>
    <col min="12548" max="12548" width="10.6640625" style="1" bestFit="1" customWidth="1"/>
    <col min="12549" max="12549" width="13.21875" style="1" customWidth="1"/>
    <col min="12550" max="12800" width="8.88671875" style="1"/>
    <col min="12801" max="12801" width="30.21875" style="1" customWidth="1"/>
    <col min="12802" max="12802" width="13.109375" style="1" customWidth="1"/>
    <col min="12803" max="12803" width="7.21875" style="1" customWidth="1"/>
    <col min="12804" max="12804" width="10.6640625" style="1" bestFit="1" customWidth="1"/>
    <col min="12805" max="12805" width="13.21875" style="1" customWidth="1"/>
    <col min="12806" max="13056" width="8.88671875" style="1"/>
    <col min="13057" max="13057" width="30.21875" style="1" customWidth="1"/>
    <col min="13058" max="13058" width="13.109375" style="1" customWidth="1"/>
    <col min="13059" max="13059" width="7.21875" style="1" customWidth="1"/>
    <col min="13060" max="13060" width="10.6640625" style="1" bestFit="1" customWidth="1"/>
    <col min="13061" max="13061" width="13.21875" style="1" customWidth="1"/>
    <col min="13062" max="13312" width="8.88671875" style="1"/>
    <col min="13313" max="13313" width="30.21875" style="1" customWidth="1"/>
    <col min="13314" max="13314" width="13.109375" style="1" customWidth="1"/>
    <col min="13315" max="13315" width="7.21875" style="1" customWidth="1"/>
    <col min="13316" max="13316" width="10.6640625" style="1" bestFit="1" customWidth="1"/>
    <col min="13317" max="13317" width="13.21875" style="1" customWidth="1"/>
    <col min="13318" max="13568" width="8.88671875" style="1"/>
    <col min="13569" max="13569" width="30.21875" style="1" customWidth="1"/>
    <col min="13570" max="13570" width="13.109375" style="1" customWidth="1"/>
    <col min="13571" max="13571" width="7.21875" style="1" customWidth="1"/>
    <col min="13572" max="13572" width="10.6640625" style="1" bestFit="1" customWidth="1"/>
    <col min="13573" max="13573" width="13.21875" style="1" customWidth="1"/>
    <col min="13574" max="13824" width="8.88671875" style="1"/>
    <col min="13825" max="13825" width="30.21875" style="1" customWidth="1"/>
    <col min="13826" max="13826" width="13.109375" style="1" customWidth="1"/>
    <col min="13827" max="13827" width="7.21875" style="1" customWidth="1"/>
    <col min="13828" max="13828" width="10.6640625" style="1" bestFit="1" customWidth="1"/>
    <col min="13829" max="13829" width="13.21875" style="1" customWidth="1"/>
    <col min="13830" max="14080" width="8.88671875" style="1"/>
    <col min="14081" max="14081" width="30.21875" style="1" customWidth="1"/>
    <col min="14082" max="14082" width="13.109375" style="1" customWidth="1"/>
    <col min="14083" max="14083" width="7.21875" style="1" customWidth="1"/>
    <col min="14084" max="14084" width="10.6640625" style="1" bestFit="1" customWidth="1"/>
    <col min="14085" max="14085" width="13.21875" style="1" customWidth="1"/>
    <col min="14086" max="14336" width="8.88671875" style="1"/>
    <col min="14337" max="14337" width="30.21875" style="1" customWidth="1"/>
    <col min="14338" max="14338" width="13.109375" style="1" customWidth="1"/>
    <col min="14339" max="14339" width="7.21875" style="1" customWidth="1"/>
    <col min="14340" max="14340" width="10.6640625" style="1" bestFit="1" customWidth="1"/>
    <col min="14341" max="14341" width="13.21875" style="1" customWidth="1"/>
    <col min="14342" max="14592" width="8.88671875" style="1"/>
    <col min="14593" max="14593" width="30.21875" style="1" customWidth="1"/>
    <col min="14594" max="14594" width="13.109375" style="1" customWidth="1"/>
    <col min="14595" max="14595" width="7.21875" style="1" customWidth="1"/>
    <col min="14596" max="14596" width="10.6640625" style="1" bestFit="1" customWidth="1"/>
    <col min="14597" max="14597" width="13.21875" style="1" customWidth="1"/>
    <col min="14598" max="14848" width="8.88671875" style="1"/>
    <col min="14849" max="14849" width="30.21875" style="1" customWidth="1"/>
    <col min="14850" max="14850" width="13.109375" style="1" customWidth="1"/>
    <col min="14851" max="14851" width="7.21875" style="1" customWidth="1"/>
    <col min="14852" max="14852" width="10.6640625" style="1" bestFit="1" customWidth="1"/>
    <col min="14853" max="14853" width="13.21875" style="1" customWidth="1"/>
    <col min="14854" max="15104" width="8.88671875" style="1"/>
    <col min="15105" max="15105" width="30.21875" style="1" customWidth="1"/>
    <col min="15106" max="15106" width="13.109375" style="1" customWidth="1"/>
    <col min="15107" max="15107" width="7.21875" style="1" customWidth="1"/>
    <col min="15108" max="15108" width="10.6640625" style="1" bestFit="1" customWidth="1"/>
    <col min="15109" max="15109" width="13.21875" style="1" customWidth="1"/>
    <col min="15110" max="15360" width="8.88671875" style="1"/>
    <col min="15361" max="15361" width="30.21875" style="1" customWidth="1"/>
    <col min="15362" max="15362" width="13.109375" style="1" customWidth="1"/>
    <col min="15363" max="15363" width="7.21875" style="1" customWidth="1"/>
    <col min="15364" max="15364" width="10.6640625" style="1" bestFit="1" customWidth="1"/>
    <col min="15365" max="15365" width="13.21875" style="1" customWidth="1"/>
    <col min="15366" max="15616" width="8.88671875" style="1"/>
    <col min="15617" max="15617" width="30.21875" style="1" customWidth="1"/>
    <col min="15618" max="15618" width="13.109375" style="1" customWidth="1"/>
    <col min="15619" max="15619" width="7.21875" style="1" customWidth="1"/>
    <col min="15620" max="15620" width="10.6640625" style="1" bestFit="1" customWidth="1"/>
    <col min="15621" max="15621" width="13.21875" style="1" customWidth="1"/>
    <col min="15622" max="15872" width="8.88671875" style="1"/>
    <col min="15873" max="15873" width="30.21875" style="1" customWidth="1"/>
    <col min="15874" max="15874" width="13.109375" style="1" customWidth="1"/>
    <col min="15875" max="15875" width="7.21875" style="1" customWidth="1"/>
    <col min="15876" max="15876" width="10.6640625" style="1" bestFit="1" customWidth="1"/>
    <col min="15877" max="15877" width="13.21875" style="1" customWidth="1"/>
    <col min="15878" max="16128" width="8.88671875" style="1"/>
    <col min="16129" max="16129" width="30.21875" style="1" customWidth="1"/>
    <col min="16130" max="16130" width="13.109375" style="1" customWidth="1"/>
    <col min="16131" max="16131" width="7.21875" style="1" customWidth="1"/>
    <col min="16132" max="16132" width="10.6640625" style="1" bestFit="1" customWidth="1"/>
    <col min="16133" max="16133" width="13.21875" style="1" customWidth="1"/>
    <col min="16134" max="16384" width="8.88671875" style="1"/>
  </cols>
  <sheetData>
    <row r="1" spans="1:5" ht="15.6" x14ac:dyDescent="0.3">
      <c r="A1" s="81" t="s">
        <v>0</v>
      </c>
      <c r="B1" s="81"/>
      <c r="C1" s="81"/>
      <c r="D1" s="81"/>
      <c r="E1" s="82"/>
    </row>
    <row r="2" spans="1:5" ht="15.6" x14ac:dyDescent="0.3">
      <c r="A2" s="81" t="s">
        <v>1</v>
      </c>
      <c r="B2" s="81"/>
      <c r="C2" s="81"/>
      <c r="D2" s="81"/>
      <c r="E2" s="82"/>
    </row>
    <row r="3" spans="1:5" ht="15.6" x14ac:dyDescent="0.3">
      <c r="A3" s="81" t="s">
        <v>92</v>
      </c>
      <c r="B3" s="81"/>
      <c r="C3" s="81"/>
      <c r="D3" s="81"/>
      <c r="E3" s="82"/>
    </row>
    <row r="5" spans="1:5" x14ac:dyDescent="0.3">
      <c r="B5" s="29">
        <v>44286</v>
      </c>
      <c r="C5" s="29"/>
      <c r="D5" s="29">
        <v>43921</v>
      </c>
      <c r="E5" s="29" t="s">
        <v>35</v>
      </c>
    </row>
    <row r="6" spans="1:5" x14ac:dyDescent="0.3">
      <c r="A6" s="4"/>
      <c r="B6" s="23"/>
      <c r="C6" s="23"/>
      <c r="D6" s="23"/>
    </row>
    <row r="7" spans="1:5" ht="15.6" x14ac:dyDescent="0.3">
      <c r="A7" s="1" t="s">
        <v>36</v>
      </c>
      <c r="B7" s="30">
        <v>0</v>
      </c>
      <c r="C7" s="31"/>
      <c r="D7" s="32">
        <v>6840</v>
      </c>
      <c r="E7" s="32">
        <f t="shared" ref="E7:E13" si="0">+B7-D7</f>
        <v>-6840</v>
      </c>
    </row>
    <row r="8" spans="1:5" ht="15.6" x14ac:dyDescent="0.3">
      <c r="A8" s="1" t="s">
        <v>37</v>
      </c>
      <c r="B8" s="30">
        <v>0</v>
      </c>
      <c r="C8" s="31"/>
      <c r="D8" s="32">
        <v>7574</v>
      </c>
      <c r="E8" s="32">
        <f t="shared" si="0"/>
        <v>-7574</v>
      </c>
    </row>
    <row r="9" spans="1:5" ht="15.6" x14ac:dyDescent="0.3">
      <c r="A9" s="1" t="s">
        <v>38</v>
      </c>
      <c r="B9" s="30">
        <f>'[1]Productions summary'!J28</f>
        <v>0</v>
      </c>
      <c r="C9" s="31"/>
      <c r="D9" s="32">
        <v>9424</v>
      </c>
      <c r="E9" s="32">
        <f t="shared" si="0"/>
        <v>-9424</v>
      </c>
    </row>
    <row r="10" spans="1:5" ht="15.6" x14ac:dyDescent="0.3">
      <c r="A10" s="1" t="s">
        <v>39</v>
      </c>
      <c r="B10" s="30">
        <f>+'[1]Cash Book'!AE182</f>
        <v>1080.8600000000001</v>
      </c>
      <c r="C10" s="31"/>
      <c r="D10" s="32">
        <v>2945</v>
      </c>
      <c r="E10" s="32">
        <f t="shared" si="0"/>
        <v>-1864.1399999999999</v>
      </c>
    </row>
    <row r="11" spans="1:5" ht="15.6" x14ac:dyDescent="0.3">
      <c r="A11" s="1" t="s">
        <v>40</v>
      </c>
      <c r="B11" s="30">
        <f>'[1]Cash Book'!AI182+'[1]Cash Book'!AL182</f>
        <v>7701.4400000000005</v>
      </c>
      <c r="C11" s="31"/>
      <c r="D11" s="32">
        <v>5622</v>
      </c>
      <c r="E11" s="32">
        <f t="shared" si="0"/>
        <v>2079.4400000000005</v>
      </c>
    </row>
    <row r="12" spans="1:5" ht="15.6" x14ac:dyDescent="0.3">
      <c r="A12" s="1" t="s">
        <v>41</v>
      </c>
      <c r="B12" s="30">
        <v>0</v>
      </c>
      <c r="C12" s="31"/>
      <c r="D12" s="32">
        <v>5000</v>
      </c>
      <c r="E12" s="32">
        <f t="shared" si="0"/>
        <v>-5000</v>
      </c>
    </row>
    <row r="13" spans="1:5" ht="15.6" x14ac:dyDescent="0.3">
      <c r="A13" s="1" t="s">
        <v>42</v>
      </c>
      <c r="B13" s="30">
        <f>'[1]Cash Book'!AK182+'[1]Cash Book'!AN182</f>
        <v>0</v>
      </c>
      <c r="C13" s="31"/>
      <c r="D13" s="32">
        <v>306</v>
      </c>
      <c r="E13" s="32">
        <f t="shared" si="0"/>
        <v>-306</v>
      </c>
    </row>
    <row r="14" spans="1:5" ht="24.75" customHeight="1" x14ac:dyDescent="0.3">
      <c r="B14" s="33">
        <f>SUM(B7:B13)</f>
        <v>8782.3000000000011</v>
      </c>
      <c r="C14" s="31"/>
      <c r="D14" s="34">
        <f>SUM(D7:D13)</f>
        <v>37711</v>
      </c>
      <c r="E14" s="34">
        <f>SUM(E7:E13)</f>
        <v>-28928.699999999997</v>
      </c>
    </row>
    <row r="15" spans="1:5" ht="15.6" x14ac:dyDescent="0.3">
      <c r="B15" s="30"/>
      <c r="C15" s="31"/>
      <c r="D15" s="32"/>
      <c r="E15" s="32"/>
    </row>
    <row r="16" spans="1:5" ht="15.6" x14ac:dyDescent="0.3">
      <c r="B16" s="30"/>
      <c r="C16" s="31"/>
      <c r="D16" s="32"/>
      <c r="E16" s="32"/>
    </row>
    <row r="17" spans="1:5" ht="15.6" x14ac:dyDescent="0.3">
      <c r="A17" s="1" t="s">
        <v>43</v>
      </c>
      <c r="B17" s="30">
        <f>+'[1]Cash Book'!J182</f>
        <v>9952.3700000000026</v>
      </c>
      <c r="C17" s="31"/>
      <c r="D17" s="32">
        <v>23435</v>
      </c>
      <c r="E17" s="32">
        <f t="shared" ref="E17:E24" si="1">+B17-D17</f>
        <v>-13482.629999999997</v>
      </c>
    </row>
    <row r="18" spans="1:5" ht="15.6" x14ac:dyDescent="0.3">
      <c r="A18" s="1" t="s">
        <v>44</v>
      </c>
      <c r="B18" s="30">
        <f>+'[1]Cash Book'!K182</f>
        <v>313.73000000000013</v>
      </c>
      <c r="C18" s="31"/>
      <c r="D18" s="32">
        <v>3452</v>
      </c>
      <c r="E18" s="32">
        <f t="shared" si="1"/>
        <v>-3138.27</v>
      </c>
    </row>
    <row r="19" spans="1:5" ht="15.6" x14ac:dyDescent="0.3">
      <c r="A19" s="1" t="s">
        <v>31</v>
      </c>
      <c r="B19" s="30">
        <f>+'[1]Cash Book'!L182</f>
        <v>1169.9300000000003</v>
      </c>
      <c r="C19" s="31"/>
      <c r="D19" s="32">
        <v>1170</v>
      </c>
      <c r="E19" s="32">
        <f t="shared" si="1"/>
        <v>-6.9999999999708962E-2</v>
      </c>
    </row>
    <row r="20" spans="1:5" ht="15.6" x14ac:dyDescent="0.3">
      <c r="A20" s="1" t="s">
        <v>12</v>
      </c>
      <c r="B20" s="30">
        <f>+'[1]Cash Book'!O182</f>
        <v>2841.81</v>
      </c>
      <c r="C20" s="31"/>
      <c r="D20" s="32">
        <v>1147</v>
      </c>
      <c r="E20" s="32">
        <f t="shared" si="1"/>
        <v>1694.81</v>
      </c>
    </row>
    <row r="21" spans="1:5" ht="15.6" x14ac:dyDescent="0.3">
      <c r="A21" s="1" t="s">
        <v>11</v>
      </c>
      <c r="B21" s="30">
        <f>+'[1]Cash Book'!M182+'[1]Cash Book'!N182</f>
        <v>0</v>
      </c>
      <c r="C21" s="31"/>
      <c r="D21" s="32">
        <v>1752</v>
      </c>
      <c r="E21" s="32">
        <f t="shared" si="1"/>
        <v>-1752</v>
      </c>
    </row>
    <row r="22" spans="1:5" ht="15.6" x14ac:dyDescent="0.3">
      <c r="A22" s="1" t="s">
        <v>45</v>
      </c>
      <c r="B22" s="30">
        <v>0</v>
      </c>
      <c r="C22" s="31"/>
      <c r="D22" s="32">
        <v>0</v>
      </c>
      <c r="E22" s="32">
        <f t="shared" si="1"/>
        <v>0</v>
      </c>
    </row>
    <row r="23" spans="1:5" ht="15.6" x14ac:dyDescent="0.3">
      <c r="A23" s="1" t="s">
        <v>46</v>
      </c>
      <c r="B23" s="30">
        <v>0</v>
      </c>
      <c r="C23" s="31"/>
      <c r="D23" s="32">
        <v>5000</v>
      </c>
      <c r="E23" s="32">
        <f t="shared" si="1"/>
        <v>-5000</v>
      </c>
    </row>
    <row r="24" spans="1:5" ht="15.6" x14ac:dyDescent="0.3">
      <c r="A24" s="1" t="s">
        <v>47</v>
      </c>
      <c r="B24" s="30">
        <v>1038</v>
      </c>
      <c r="C24" s="31"/>
      <c r="D24" s="32">
        <v>1943</v>
      </c>
      <c r="E24" s="32">
        <f t="shared" si="1"/>
        <v>-905</v>
      </c>
    </row>
    <row r="25" spans="1:5" ht="15.6" x14ac:dyDescent="0.3">
      <c r="B25" s="33">
        <f>SUM(B17:B24)</f>
        <v>15315.840000000002</v>
      </c>
      <c r="C25" s="31"/>
      <c r="D25" s="34">
        <f>SUM(D17:D24)</f>
        <v>37899</v>
      </c>
      <c r="E25" s="34">
        <f>SUM(E17:E24)</f>
        <v>-22583.159999999996</v>
      </c>
    </row>
    <row r="26" spans="1:5" x14ac:dyDescent="0.3">
      <c r="B26" s="32"/>
      <c r="C26" s="32"/>
      <c r="D26" s="32"/>
      <c r="E26" s="32"/>
    </row>
    <row r="27" spans="1:5" ht="16.2" thickBot="1" x14ac:dyDescent="0.35">
      <c r="A27" s="4" t="s">
        <v>48</v>
      </c>
      <c r="B27" s="35">
        <f>+B14-B25</f>
        <v>-6533.5400000000009</v>
      </c>
      <c r="C27" s="36"/>
      <c r="D27" s="37">
        <f>+D14-D25</f>
        <v>-188</v>
      </c>
      <c r="E27" s="37">
        <f>+B27-D27</f>
        <v>-6345.5400000000009</v>
      </c>
    </row>
    <row r="28" spans="1:5" ht="15" thickTop="1" x14ac:dyDescent="0.3">
      <c r="B28" s="32"/>
      <c r="C28" s="32"/>
      <c r="D28" s="32"/>
    </row>
    <row r="29" spans="1:5" x14ac:dyDescent="0.3">
      <c r="B29" s="32"/>
      <c r="C29" s="32"/>
      <c r="D29" s="32"/>
    </row>
    <row r="30" spans="1:5" x14ac:dyDescent="0.3">
      <c r="B30" s="32"/>
      <c r="C30" s="32"/>
      <c r="D30" s="32"/>
    </row>
    <row r="31" spans="1:5" x14ac:dyDescent="0.3">
      <c r="B31" s="32"/>
      <c r="C31" s="32"/>
      <c r="D31" s="32"/>
    </row>
    <row r="32" spans="1:5" x14ac:dyDescent="0.3">
      <c r="B32" s="32"/>
      <c r="C32" s="32"/>
      <c r="D32" s="32"/>
    </row>
    <row r="33" spans="2:4" x14ac:dyDescent="0.3">
      <c r="B33" s="32"/>
      <c r="C33" s="32"/>
      <c r="D33" s="32"/>
    </row>
    <row r="34" spans="2:4" x14ac:dyDescent="0.3">
      <c r="B34" s="32"/>
      <c r="C34" s="32"/>
      <c r="D34" s="32"/>
    </row>
    <row r="35" spans="2:4" x14ac:dyDescent="0.3">
      <c r="B35" s="32"/>
      <c r="C35" s="32"/>
      <c r="D35" s="32"/>
    </row>
    <row r="36" spans="2:4" x14ac:dyDescent="0.3">
      <c r="B36" s="32"/>
      <c r="C36" s="32"/>
      <c r="D36" s="32"/>
    </row>
    <row r="37" spans="2:4" x14ac:dyDescent="0.3">
      <c r="B37" s="32"/>
      <c r="C37" s="32"/>
      <c r="D37" s="32"/>
    </row>
    <row r="38" spans="2:4" x14ac:dyDescent="0.3">
      <c r="B38" s="32"/>
      <c r="C38" s="32"/>
      <c r="D38" s="32"/>
    </row>
    <row r="39" spans="2:4" x14ac:dyDescent="0.3">
      <c r="B39" s="32"/>
      <c r="C39" s="32"/>
      <c r="D39" s="32"/>
    </row>
    <row r="40" spans="2:4" x14ac:dyDescent="0.3">
      <c r="B40" s="32"/>
      <c r="C40" s="32"/>
      <c r="D40" s="32"/>
    </row>
    <row r="41" spans="2:4" x14ac:dyDescent="0.3">
      <c r="B41" s="32"/>
      <c r="C41" s="32"/>
      <c r="D41" s="32"/>
    </row>
    <row r="42" spans="2:4" x14ac:dyDescent="0.3">
      <c r="B42" s="32"/>
      <c r="C42" s="32"/>
      <c r="D42" s="32"/>
    </row>
    <row r="43" spans="2:4" x14ac:dyDescent="0.3">
      <c r="B43" s="32"/>
      <c r="C43" s="32"/>
      <c r="D43" s="32"/>
    </row>
    <row r="44" spans="2:4" x14ac:dyDescent="0.3">
      <c r="B44" s="32"/>
      <c r="C44" s="32"/>
      <c r="D44" s="32"/>
    </row>
    <row r="45" spans="2:4" x14ac:dyDescent="0.3">
      <c r="B45" s="32"/>
      <c r="C45" s="32"/>
      <c r="D45" s="32"/>
    </row>
    <row r="46" spans="2:4" x14ac:dyDescent="0.3">
      <c r="B46" s="32"/>
      <c r="C46" s="32"/>
      <c r="D46" s="32"/>
    </row>
    <row r="47" spans="2:4" x14ac:dyDescent="0.3">
      <c r="B47" s="32"/>
      <c r="C47" s="32"/>
      <c r="D47" s="32"/>
    </row>
    <row r="48" spans="2:4" x14ac:dyDescent="0.3">
      <c r="B48" s="32"/>
      <c r="C48" s="32"/>
      <c r="D48" s="32"/>
    </row>
    <row r="49" spans="2:4" x14ac:dyDescent="0.3">
      <c r="B49" s="32"/>
      <c r="C49" s="32"/>
      <c r="D49" s="32"/>
    </row>
    <row r="50" spans="2:4" x14ac:dyDescent="0.3">
      <c r="B50" s="32"/>
      <c r="C50" s="32"/>
      <c r="D50" s="32"/>
    </row>
    <row r="51" spans="2:4" x14ac:dyDescent="0.3">
      <c r="B51" s="32"/>
      <c r="C51" s="32"/>
      <c r="D51" s="32"/>
    </row>
    <row r="52" spans="2:4" x14ac:dyDescent="0.3">
      <c r="B52" s="32"/>
      <c r="C52" s="32"/>
      <c r="D52" s="32"/>
    </row>
    <row r="53" spans="2:4" x14ac:dyDescent="0.3">
      <c r="B53" s="32"/>
      <c r="C53" s="32"/>
      <c r="D53" s="32"/>
    </row>
    <row r="54" spans="2:4" x14ac:dyDescent="0.3">
      <c r="B54" s="32"/>
      <c r="C54" s="32"/>
      <c r="D54" s="32"/>
    </row>
    <row r="55" spans="2:4" x14ac:dyDescent="0.3">
      <c r="B55" s="32"/>
      <c r="C55" s="32"/>
      <c r="D55" s="32"/>
    </row>
    <row r="56" spans="2:4" x14ac:dyDescent="0.3">
      <c r="B56" s="32"/>
      <c r="C56" s="32"/>
      <c r="D56" s="3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53FB-682B-45D5-B16F-698412DAA3FF}">
  <dimension ref="A1:O47"/>
  <sheetViews>
    <sheetView topLeftCell="A19" workbookViewId="0">
      <selection activeCell="C32" sqref="C32"/>
    </sheetView>
  </sheetViews>
  <sheetFormatPr defaultRowHeight="14.4" x14ac:dyDescent="0.3"/>
  <cols>
    <col min="1" max="1" width="22.33203125" style="1" customWidth="1"/>
    <col min="2" max="3" width="15.5546875" style="1" customWidth="1"/>
    <col min="4" max="4" width="11.33203125" style="1" bestFit="1" customWidth="1"/>
    <col min="5" max="10" width="8.88671875" style="1"/>
    <col min="11" max="11" width="32.33203125" style="1" bestFit="1" customWidth="1"/>
    <col min="12" max="12" width="14.21875" style="1" bestFit="1" customWidth="1"/>
    <col min="13" max="255" width="8.88671875" style="1"/>
    <col min="256" max="256" width="22.33203125" style="1" customWidth="1"/>
    <col min="257" max="257" width="15.5546875" style="1" customWidth="1"/>
    <col min="258" max="258" width="11.33203125" style="1" bestFit="1" customWidth="1"/>
    <col min="259" max="259" width="10.6640625" style="1" bestFit="1" customWidth="1"/>
    <col min="260" max="511" width="8.88671875" style="1"/>
    <col min="512" max="512" width="22.33203125" style="1" customWidth="1"/>
    <col min="513" max="513" width="15.5546875" style="1" customWidth="1"/>
    <col min="514" max="514" width="11.33203125" style="1" bestFit="1" customWidth="1"/>
    <col min="515" max="515" width="10.6640625" style="1" bestFit="1" customWidth="1"/>
    <col min="516" max="767" width="8.88671875" style="1"/>
    <col min="768" max="768" width="22.33203125" style="1" customWidth="1"/>
    <col min="769" max="769" width="15.5546875" style="1" customWidth="1"/>
    <col min="770" max="770" width="11.33203125" style="1" bestFit="1" customWidth="1"/>
    <col min="771" max="771" width="10.6640625" style="1" bestFit="1" customWidth="1"/>
    <col min="772" max="1023" width="8.88671875" style="1"/>
    <col min="1024" max="1024" width="22.33203125" style="1" customWidth="1"/>
    <col min="1025" max="1025" width="15.5546875" style="1" customWidth="1"/>
    <col min="1026" max="1026" width="11.33203125" style="1" bestFit="1" customWidth="1"/>
    <col min="1027" max="1027" width="10.6640625" style="1" bestFit="1" customWidth="1"/>
    <col min="1028" max="1279" width="8.88671875" style="1"/>
    <col min="1280" max="1280" width="22.33203125" style="1" customWidth="1"/>
    <col min="1281" max="1281" width="15.5546875" style="1" customWidth="1"/>
    <col min="1282" max="1282" width="11.33203125" style="1" bestFit="1" customWidth="1"/>
    <col min="1283" max="1283" width="10.6640625" style="1" bestFit="1" customWidth="1"/>
    <col min="1284" max="1535" width="8.88671875" style="1"/>
    <col min="1536" max="1536" width="22.33203125" style="1" customWidth="1"/>
    <col min="1537" max="1537" width="15.5546875" style="1" customWidth="1"/>
    <col min="1538" max="1538" width="11.33203125" style="1" bestFit="1" customWidth="1"/>
    <col min="1539" max="1539" width="10.6640625" style="1" bestFit="1" customWidth="1"/>
    <col min="1540" max="1791" width="8.88671875" style="1"/>
    <col min="1792" max="1792" width="22.33203125" style="1" customWidth="1"/>
    <col min="1793" max="1793" width="15.5546875" style="1" customWidth="1"/>
    <col min="1794" max="1794" width="11.33203125" style="1" bestFit="1" customWidth="1"/>
    <col min="1795" max="1795" width="10.6640625" style="1" bestFit="1" customWidth="1"/>
    <col min="1796" max="2047" width="8.88671875" style="1"/>
    <col min="2048" max="2048" width="22.33203125" style="1" customWidth="1"/>
    <col min="2049" max="2049" width="15.5546875" style="1" customWidth="1"/>
    <col min="2050" max="2050" width="11.33203125" style="1" bestFit="1" customWidth="1"/>
    <col min="2051" max="2051" width="10.6640625" style="1" bestFit="1" customWidth="1"/>
    <col min="2052" max="2303" width="8.88671875" style="1"/>
    <col min="2304" max="2304" width="22.33203125" style="1" customWidth="1"/>
    <col min="2305" max="2305" width="15.5546875" style="1" customWidth="1"/>
    <col min="2306" max="2306" width="11.33203125" style="1" bestFit="1" customWidth="1"/>
    <col min="2307" max="2307" width="10.6640625" style="1" bestFit="1" customWidth="1"/>
    <col min="2308" max="2559" width="8.88671875" style="1"/>
    <col min="2560" max="2560" width="22.33203125" style="1" customWidth="1"/>
    <col min="2561" max="2561" width="15.5546875" style="1" customWidth="1"/>
    <col min="2562" max="2562" width="11.33203125" style="1" bestFit="1" customWidth="1"/>
    <col min="2563" max="2563" width="10.6640625" style="1" bestFit="1" customWidth="1"/>
    <col min="2564" max="2815" width="8.88671875" style="1"/>
    <col min="2816" max="2816" width="22.33203125" style="1" customWidth="1"/>
    <col min="2817" max="2817" width="15.5546875" style="1" customWidth="1"/>
    <col min="2818" max="2818" width="11.33203125" style="1" bestFit="1" customWidth="1"/>
    <col min="2819" max="2819" width="10.6640625" style="1" bestFit="1" customWidth="1"/>
    <col min="2820" max="3071" width="8.88671875" style="1"/>
    <col min="3072" max="3072" width="22.33203125" style="1" customWidth="1"/>
    <col min="3073" max="3073" width="15.5546875" style="1" customWidth="1"/>
    <col min="3074" max="3074" width="11.33203125" style="1" bestFit="1" customWidth="1"/>
    <col min="3075" max="3075" width="10.6640625" style="1" bestFit="1" customWidth="1"/>
    <col min="3076" max="3327" width="8.88671875" style="1"/>
    <col min="3328" max="3328" width="22.33203125" style="1" customWidth="1"/>
    <col min="3329" max="3329" width="15.5546875" style="1" customWidth="1"/>
    <col min="3330" max="3330" width="11.33203125" style="1" bestFit="1" customWidth="1"/>
    <col min="3331" max="3331" width="10.6640625" style="1" bestFit="1" customWidth="1"/>
    <col min="3332" max="3583" width="8.88671875" style="1"/>
    <col min="3584" max="3584" width="22.33203125" style="1" customWidth="1"/>
    <col min="3585" max="3585" width="15.5546875" style="1" customWidth="1"/>
    <col min="3586" max="3586" width="11.33203125" style="1" bestFit="1" customWidth="1"/>
    <col min="3587" max="3587" width="10.6640625" style="1" bestFit="1" customWidth="1"/>
    <col min="3588" max="3839" width="8.88671875" style="1"/>
    <col min="3840" max="3840" width="22.33203125" style="1" customWidth="1"/>
    <col min="3841" max="3841" width="15.5546875" style="1" customWidth="1"/>
    <col min="3842" max="3842" width="11.33203125" style="1" bestFit="1" customWidth="1"/>
    <col min="3843" max="3843" width="10.6640625" style="1" bestFit="1" customWidth="1"/>
    <col min="3844" max="4095" width="8.88671875" style="1"/>
    <col min="4096" max="4096" width="22.33203125" style="1" customWidth="1"/>
    <col min="4097" max="4097" width="15.5546875" style="1" customWidth="1"/>
    <col min="4098" max="4098" width="11.33203125" style="1" bestFit="1" customWidth="1"/>
    <col min="4099" max="4099" width="10.6640625" style="1" bestFit="1" customWidth="1"/>
    <col min="4100" max="4351" width="8.88671875" style="1"/>
    <col min="4352" max="4352" width="22.33203125" style="1" customWidth="1"/>
    <col min="4353" max="4353" width="15.5546875" style="1" customWidth="1"/>
    <col min="4354" max="4354" width="11.33203125" style="1" bestFit="1" customWidth="1"/>
    <col min="4355" max="4355" width="10.6640625" style="1" bestFit="1" customWidth="1"/>
    <col min="4356" max="4607" width="8.88671875" style="1"/>
    <col min="4608" max="4608" width="22.33203125" style="1" customWidth="1"/>
    <col min="4609" max="4609" width="15.5546875" style="1" customWidth="1"/>
    <col min="4610" max="4610" width="11.33203125" style="1" bestFit="1" customWidth="1"/>
    <col min="4611" max="4611" width="10.6640625" style="1" bestFit="1" customWidth="1"/>
    <col min="4612" max="4863" width="8.88671875" style="1"/>
    <col min="4864" max="4864" width="22.33203125" style="1" customWidth="1"/>
    <col min="4865" max="4865" width="15.5546875" style="1" customWidth="1"/>
    <col min="4866" max="4866" width="11.33203125" style="1" bestFit="1" customWidth="1"/>
    <col min="4867" max="4867" width="10.6640625" style="1" bestFit="1" customWidth="1"/>
    <col min="4868" max="5119" width="8.88671875" style="1"/>
    <col min="5120" max="5120" width="22.33203125" style="1" customWidth="1"/>
    <col min="5121" max="5121" width="15.5546875" style="1" customWidth="1"/>
    <col min="5122" max="5122" width="11.33203125" style="1" bestFit="1" customWidth="1"/>
    <col min="5123" max="5123" width="10.6640625" style="1" bestFit="1" customWidth="1"/>
    <col min="5124" max="5375" width="8.88671875" style="1"/>
    <col min="5376" max="5376" width="22.33203125" style="1" customWidth="1"/>
    <col min="5377" max="5377" width="15.5546875" style="1" customWidth="1"/>
    <col min="5378" max="5378" width="11.33203125" style="1" bestFit="1" customWidth="1"/>
    <col min="5379" max="5379" width="10.6640625" style="1" bestFit="1" customWidth="1"/>
    <col min="5380" max="5631" width="8.88671875" style="1"/>
    <col min="5632" max="5632" width="22.33203125" style="1" customWidth="1"/>
    <col min="5633" max="5633" width="15.5546875" style="1" customWidth="1"/>
    <col min="5634" max="5634" width="11.33203125" style="1" bestFit="1" customWidth="1"/>
    <col min="5635" max="5635" width="10.6640625" style="1" bestFit="1" customWidth="1"/>
    <col min="5636" max="5887" width="8.88671875" style="1"/>
    <col min="5888" max="5888" width="22.33203125" style="1" customWidth="1"/>
    <col min="5889" max="5889" width="15.5546875" style="1" customWidth="1"/>
    <col min="5890" max="5890" width="11.33203125" style="1" bestFit="1" customWidth="1"/>
    <col min="5891" max="5891" width="10.6640625" style="1" bestFit="1" customWidth="1"/>
    <col min="5892" max="6143" width="8.88671875" style="1"/>
    <col min="6144" max="6144" width="22.33203125" style="1" customWidth="1"/>
    <col min="6145" max="6145" width="15.5546875" style="1" customWidth="1"/>
    <col min="6146" max="6146" width="11.33203125" style="1" bestFit="1" customWidth="1"/>
    <col min="6147" max="6147" width="10.6640625" style="1" bestFit="1" customWidth="1"/>
    <col min="6148" max="6399" width="8.88671875" style="1"/>
    <col min="6400" max="6400" width="22.33203125" style="1" customWidth="1"/>
    <col min="6401" max="6401" width="15.5546875" style="1" customWidth="1"/>
    <col min="6402" max="6402" width="11.33203125" style="1" bestFit="1" customWidth="1"/>
    <col min="6403" max="6403" width="10.6640625" style="1" bestFit="1" customWidth="1"/>
    <col min="6404" max="6655" width="8.88671875" style="1"/>
    <col min="6656" max="6656" width="22.33203125" style="1" customWidth="1"/>
    <col min="6657" max="6657" width="15.5546875" style="1" customWidth="1"/>
    <col min="6658" max="6658" width="11.33203125" style="1" bestFit="1" customWidth="1"/>
    <col min="6659" max="6659" width="10.6640625" style="1" bestFit="1" customWidth="1"/>
    <col min="6660" max="6911" width="8.88671875" style="1"/>
    <col min="6912" max="6912" width="22.33203125" style="1" customWidth="1"/>
    <col min="6913" max="6913" width="15.5546875" style="1" customWidth="1"/>
    <col min="6914" max="6914" width="11.33203125" style="1" bestFit="1" customWidth="1"/>
    <col min="6915" max="6915" width="10.6640625" style="1" bestFit="1" customWidth="1"/>
    <col min="6916" max="7167" width="8.88671875" style="1"/>
    <col min="7168" max="7168" width="22.33203125" style="1" customWidth="1"/>
    <col min="7169" max="7169" width="15.5546875" style="1" customWidth="1"/>
    <col min="7170" max="7170" width="11.33203125" style="1" bestFit="1" customWidth="1"/>
    <col min="7171" max="7171" width="10.6640625" style="1" bestFit="1" customWidth="1"/>
    <col min="7172" max="7423" width="8.88671875" style="1"/>
    <col min="7424" max="7424" width="22.33203125" style="1" customWidth="1"/>
    <col min="7425" max="7425" width="15.5546875" style="1" customWidth="1"/>
    <col min="7426" max="7426" width="11.33203125" style="1" bestFit="1" customWidth="1"/>
    <col min="7427" max="7427" width="10.6640625" style="1" bestFit="1" customWidth="1"/>
    <col min="7428" max="7679" width="8.88671875" style="1"/>
    <col min="7680" max="7680" width="22.33203125" style="1" customWidth="1"/>
    <col min="7681" max="7681" width="15.5546875" style="1" customWidth="1"/>
    <col min="7682" max="7682" width="11.33203125" style="1" bestFit="1" customWidth="1"/>
    <col min="7683" max="7683" width="10.6640625" style="1" bestFit="1" customWidth="1"/>
    <col min="7684" max="7935" width="8.88671875" style="1"/>
    <col min="7936" max="7936" width="22.33203125" style="1" customWidth="1"/>
    <col min="7937" max="7937" width="15.5546875" style="1" customWidth="1"/>
    <col min="7938" max="7938" width="11.33203125" style="1" bestFit="1" customWidth="1"/>
    <col min="7939" max="7939" width="10.6640625" style="1" bestFit="1" customWidth="1"/>
    <col min="7940" max="8191" width="8.88671875" style="1"/>
    <col min="8192" max="8192" width="22.33203125" style="1" customWidth="1"/>
    <col min="8193" max="8193" width="15.5546875" style="1" customWidth="1"/>
    <col min="8194" max="8194" width="11.33203125" style="1" bestFit="1" customWidth="1"/>
    <col min="8195" max="8195" width="10.6640625" style="1" bestFit="1" customWidth="1"/>
    <col min="8196" max="8447" width="8.88671875" style="1"/>
    <col min="8448" max="8448" width="22.33203125" style="1" customWidth="1"/>
    <col min="8449" max="8449" width="15.5546875" style="1" customWidth="1"/>
    <col min="8450" max="8450" width="11.33203125" style="1" bestFit="1" customWidth="1"/>
    <col min="8451" max="8451" width="10.6640625" style="1" bestFit="1" customWidth="1"/>
    <col min="8452" max="8703" width="8.88671875" style="1"/>
    <col min="8704" max="8704" width="22.33203125" style="1" customWidth="1"/>
    <col min="8705" max="8705" width="15.5546875" style="1" customWidth="1"/>
    <col min="8706" max="8706" width="11.33203125" style="1" bestFit="1" customWidth="1"/>
    <col min="8707" max="8707" width="10.6640625" style="1" bestFit="1" customWidth="1"/>
    <col min="8708" max="8959" width="8.88671875" style="1"/>
    <col min="8960" max="8960" width="22.33203125" style="1" customWidth="1"/>
    <col min="8961" max="8961" width="15.5546875" style="1" customWidth="1"/>
    <col min="8962" max="8962" width="11.33203125" style="1" bestFit="1" customWidth="1"/>
    <col min="8963" max="8963" width="10.6640625" style="1" bestFit="1" customWidth="1"/>
    <col min="8964" max="9215" width="8.88671875" style="1"/>
    <col min="9216" max="9216" width="22.33203125" style="1" customWidth="1"/>
    <col min="9217" max="9217" width="15.5546875" style="1" customWidth="1"/>
    <col min="9218" max="9218" width="11.33203125" style="1" bestFit="1" customWidth="1"/>
    <col min="9219" max="9219" width="10.6640625" style="1" bestFit="1" customWidth="1"/>
    <col min="9220" max="9471" width="8.88671875" style="1"/>
    <col min="9472" max="9472" width="22.33203125" style="1" customWidth="1"/>
    <col min="9473" max="9473" width="15.5546875" style="1" customWidth="1"/>
    <col min="9474" max="9474" width="11.33203125" style="1" bestFit="1" customWidth="1"/>
    <col min="9475" max="9475" width="10.6640625" style="1" bestFit="1" customWidth="1"/>
    <col min="9476" max="9727" width="8.88671875" style="1"/>
    <col min="9728" max="9728" width="22.33203125" style="1" customWidth="1"/>
    <col min="9729" max="9729" width="15.5546875" style="1" customWidth="1"/>
    <col min="9730" max="9730" width="11.33203125" style="1" bestFit="1" customWidth="1"/>
    <col min="9731" max="9731" width="10.6640625" style="1" bestFit="1" customWidth="1"/>
    <col min="9732" max="9983" width="8.88671875" style="1"/>
    <col min="9984" max="9984" width="22.33203125" style="1" customWidth="1"/>
    <col min="9985" max="9985" width="15.5546875" style="1" customWidth="1"/>
    <col min="9986" max="9986" width="11.33203125" style="1" bestFit="1" customWidth="1"/>
    <col min="9987" max="9987" width="10.6640625" style="1" bestFit="1" customWidth="1"/>
    <col min="9988" max="10239" width="8.88671875" style="1"/>
    <col min="10240" max="10240" width="22.33203125" style="1" customWidth="1"/>
    <col min="10241" max="10241" width="15.5546875" style="1" customWidth="1"/>
    <col min="10242" max="10242" width="11.33203125" style="1" bestFit="1" customWidth="1"/>
    <col min="10243" max="10243" width="10.6640625" style="1" bestFit="1" customWidth="1"/>
    <col min="10244" max="10495" width="8.88671875" style="1"/>
    <col min="10496" max="10496" width="22.33203125" style="1" customWidth="1"/>
    <col min="10497" max="10497" width="15.5546875" style="1" customWidth="1"/>
    <col min="10498" max="10498" width="11.33203125" style="1" bestFit="1" customWidth="1"/>
    <col min="10499" max="10499" width="10.6640625" style="1" bestFit="1" customWidth="1"/>
    <col min="10500" max="10751" width="8.88671875" style="1"/>
    <col min="10752" max="10752" width="22.33203125" style="1" customWidth="1"/>
    <col min="10753" max="10753" width="15.5546875" style="1" customWidth="1"/>
    <col min="10754" max="10754" width="11.33203125" style="1" bestFit="1" customWidth="1"/>
    <col min="10755" max="10755" width="10.6640625" style="1" bestFit="1" customWidth="1"/>
    <col min="10756" max="11007" width="8.88671875" style="1"/>
    <col min="11008" max="11008" width="22.33203125" style="1" customWidth="1"/>
    <col min="11009" max="11009" width="15.5546875" style="1" customWidth="1"/>
    <col min="11010" max="11010" width="11.33203125" style="1" bestFit="1" customWidth="1"/>
    <col min="11011" max="11011" width="10.6640625" style="1" bestFit="1" customWidth="1"/>
    <col min="11012" max="11263" width="8.88671875" style="1"/>
    <col min="11264" max="11264" width="22.33203125" style="1" customWidth="1"/>
    <col min="11265" max="11265" width="15.5546875" style="1" customWidth="1"/>
    <col min="11266" max="11266" width="11.33203125" style="1" bestFit="1" customWidth="1"/>
    <col min="11267" max="11267" width="10.6640625" style="1" bestFit="1" customWidth="1"/>
    <col min="11268" max="11519" width="8.88671875" style="1"/>
    <col min="11520" max="11520" width="22.33203125" style="1" customWidth="1"/>
    <col min="11521" max="11521" width="15.5546875" style="1" customWidth="1"/>
    <col min="11522" max="11522" width="11.33203125" style="1" bestFit="1" customWidth="1"/>
    <col min="11523" max="11523" width="10.6640625" style="1" bestFit="1" customWidth="1"/>
    <col min="11524" max="11775" width="8.88671875" style="1"/>
    <col min="11776" max="11776" width="22.33203125" style="1" customWidth="1"/>
    <col min="11777" max="11777" width="15.5546875" style="1" customWidth="1"/>
    <col min="11778" max="11778" width="11.33203125" style="1" bestFit="1" customWidth="1"/>
    <col min="11779" max="11779" width="10.6640625" style="1" bestFit="1" customWidth="1"/>
    <col min="11780" max="12031" width="8.88671875" style="1"/>
    <col min="12032" max="12032" width="22.33203125" style="1" customWidth="1"/>
    <col min="12033" max="12033" width="15.5546875" style="1" customWidth="1"/>
    <col min="12034" max="12034" width="11.33203125" style="1" bestFit="1" customWidth="1"/>
    <col min="12035" max="12035" width="10.6640625" style="1" bestFit="1" customWidth="1"/>
    <col min="12036" max="12287" width="8.88671875" style="1"/>
    <col min="12288" max="12288" width="22.33203125" style="1" customWidth="1"/>
    <col min="12289" max="12289" width="15.5546875" style="1" customWidth="1"/>
    <col min="12290" max="12290" width="11.33203125" style="1" bestFit="1" customWidth="1"/>
    <col min="12291" max="12291" width="10.6640625" style="1" bestFit="1" customWidth="1"/>
    <col min="12292" max="12543" width="8.88671875" style="1"/>
    <col min="12544" max="12544" width="22.33203125" style="1" customWidth="1"/>
    <col min="12545" max="12545" width="15.5546875" style="1" customWidth="1"/>
    <col min="12546" max="12546" width="11.33203125" style="1" bestFit="1" customWidth="1"/>
    <col min="12547" max="12547" width="10.6640625" style="1" bestFit="1" customWidth="1"/>
    <col min="12548" max="12799" width="8.88671875" style="1"/>
    <col min="12800" max="12800" width="22.33203125" style="1" customWidth="1"/>
    <col min="12801" max="12801" width="15.5546875" style="1" customWidth="1"/>
    <col min="12802" max="12802" width="11.33203125" style="1" bestFit="1" customWidth="1"/>
    <col min="12803" max="12803" width="10.6640625" style="1" bestFit="1" customWidth="1"/>
    <col min="12804" max="13055" width="8.88671875" style="1"/>
    <col min="13056" max="13056" width="22.33203125" style="1" customWidth="1"/>
    <col min="13057" max="13057" width="15.5546875" style="1" customWidth="1"/>
    <col min="13058" max="13058" width="11.33203125" style="1" bestFit="1" customWidth="1"/>
    <col min="13059" max="13059" width="10.6640625" style="1" bestFit="1" customWidth="1"/>
    <col min="13060" max="13311" width="8.88671875" style="1"/>
    <col min="13312" max="13312" width="22.33203125" style="1" customWidth="1"/>
    <col min="13313" max="13313" width="15.5546875" style="1" customWidth="1"/>
    <col min="13314" max="13314" width="11.33203125" style="1" bestFit="1" customWidth="1"/>
    <col min="13315" max="13315" width="10.6640625" style="1" bestFit="1" customWidth="1"/>
    <col min="13316" max="13567" width="8.88671875" style="1"/>
    <col min="13568" max="13568" width="22.33203125" style="1" customWidth="1"/>
    <col min="13569" max="13569" width="15.5546875" style="1" customWidth="1"/>
    <col min="13570" max="13570" width="11.33203125" style="1" bestFit="1" customWidth="1"/>
    <col min="13571" max="13571" width="10.6640625" style="1" bestFit="1" customWidth="1"/>
    <col min="13572" max="13823" width="8.88671875" style="1"/>
    <col min="13824" max="13824" width="22.33203125" style="1" customWidth="1"/>
    <col min="13825" max="13825" width="15.5546875" style="1" customWidth="1"/>
    <col min="13826" max="13826" width="11.33203125" style="1" bestFit="1" customWidth="1"/>
    <col min="13827" max="13827" width="10.6640625" style="1" bestFit="1" customWidth="1"/>
    <col min="13828" max="14079" width="8.88671875" style="1"/>
    <col min="14080" max="14080" width="22.33203125" style="1" customWidth="1"/>
    <col min="14081" max="14081" width="15.5546875" style="1" customWidth="1"/>
    <col min="14082" max="14082" width="11.33203125" style="1" bestFit="1" customWidth="1"/>
    <col min="14083" max="14083" width="10.6640625" style="1" bestFit="1" customWidth="1"/>
    <col min="14084" max="14335" width="8.88671875" style="1"/>
    <col min="14336" max="14336" width="22.33203125" style="1" customWidth="1"/>
    <col min="14337" max="14337" width="15.5546875" style="1" customWidth="1"/>
    <col min="14338" max="14338" width="11.33203125" style="1" bestFit="1" customWidth="1"/>
    <col min="14339" max="14339" width="10.6640625" style="1" bestFit="1" customWidth="1"/>
    <col min="14340" max="14591" width="8.88671875" style="1"/>
    <col min="14592" max="14592" width="22.33203125" style="1" customWidth="1"/>
    <col min="14593" max="14593" width="15.5546875" style="1" customWidth="1"/>
    <col min="14594" max="14594" width="11.33203125" style="1" bestFit="1" customWidth="1"/>
    <col min="14595" max="14595" width="10.6640625" style="1" bestFit="1" customWidth="1"/>
    <col min="14596" max="14847" width="8.88671875" style="1"/>
    <col min="14848" max="14848" width="22.33203125" style="1" customWidth="1"/>
    <col min="14849" max="14849" width="15.5546875" style="1" customWidth="1"/>
    <col min="14850" max="14850" width="11.33203125" style="1" bestFit="1" customWidth="1"/>
    <col min="14851" max="14851" width="10.6640625" style="1" bestFit="1" customWidth="1"/>
    <col min="14852" max="15103" width="8.88671875" style="1"/>
    <col min="15104" max="15104" width="22.33203125" style="1" customWidth="1"/>
    <col min="15105" max="15105" width="15.5546875" style="1" customWidth="1"/>
    <col min="15106" max="15106" width="11.33203125" style="1" bestFit="1" customWidth="1"/>
    <col min="15107" max="15107" width="10.6640625" style="1" bestFit="1" customWidth="1"/>
    <col min="15108" max="15359" width="8.88671875" style="1"/>
    <col min="15360" max="15360" width="22.33203125" style="1" customWidth="1"/>
    <col min="15361" max="15361" width="15.5546875" style="1" customWidth="1"/>
    <col min="15362" max="15362" width="11.33203125" style="1" bestFit="1" customWidth="1"/>
    <col min="15363" max="15363" width="10.6640625" style="1" bestFit="1" customWidth="1"/>
    <col min="15364" max="15615" width="8.88671875" style="1"/>
    <col min="15616" max="15616" width="22.33203125" style="1" customWidth="1"/>
    <col min="15617" max="15617" width="15.5546875" style="1" customWidth="1"/>
    <col min="15618" max="15618" width="11.33203125" style="1" bestFit="1" customWidth="1"/>
    <col min="15619" max="15619" width="10.6640625" style="1" bestFit="1" customWidth="1"/>
    <col min="15620" max="15871" width="8.88671875" style="1"/>
    <col min="15872" max="15872" width="22.33203125" style="1" customWidth="1"/>
    <col min="15873" max="15873" width="15.5546875" style="1" customWidth="1"/>
    <col min="15874" max="15874" width="11.33203125" style="1" bestFit="1" customWidth="1"/>
    <col min="15875" max="15875" width="10.6640625" style="1" bestFit="1" customWidth="1"/>
    <col min="15876" max="16127" width="8.88671875" style="1"/>
    <col min="16128" max="16128" width="22.33203125" style="1" customWidth="1"/>
    <col min="16129" max="16129" width="15.5546875" style="1" customWidth="1"/>
    <col min="16130" max="16130" width="11.33203125" style="1" bestFit="1" customWidth="1"/>
    <col min="16131" max="16131" width="10.6640625" style="1" bestFit="1" customWidth="1"/>
    <col min="16132" max="16384" width="8.88671875" style="1"/>
  </cols>
  <sheetData>
    <row r="1" spans="1:13" ht="15.6" x14ac:dyDescent="0.3">
      <c r="A1" s="81" t="s">
        <v>0</v>
      </c>
      <c r="B1" s="81"/>
      <c r="C1" s="81"/>
      <c r="D1" s="81"/>
      <c r="E1" s="81"/>
      <c r="F1" s="81"/>
    </row>
    <row r="2" spans="1:13" ht="15.6" x14ac:dyDescent="0.3">
      <c r="A2" s="81" t="s">
        <v>1</v>
      </c>
      <c r="B2" s="81"/>
      <c r="C2" s="81"/>
      <c r="D2" s="81"/>
      <c r="E2" s="81"/>
      <c r="F2" s="81"/>
    </row>
    <row r="3" spans="1:13" ht="15.6" x14ac:dyDescent="0.3">
      <c r="A3" s="81" t="s">
        <v>2</v>
      </c>
      <c r="B3" s="81"/>
      <c r="C3" s="81"/>
      <c r="D3" s="81"/>
      <c r="E3" s="81"/>
      <c r="F3" s="81"/>
    </row>
    <row r="4" spans="1:13" ht="15.6" x14ac:dyDescent="0.3">
      <c r="A4" s="81" t="s">
        <v>3</v>
      </c>
      <c r="B4" s="81"/>
      <c r="C4" s="81"/>
      <c r="D4" s="81"/>
      <c r="E4" s="81"/>
      <c r="F4" s="81"/>
    </row>
    <row r="6" spans="1:13" x14ac:dyDescent="0.3">
      <c r="C6" s="2">
        <v>44286</v>
      </c>
      <c r="D6" s="2">
        <v>43921</v>
      </c>
    </row>
    <row r="7" spans="1:13" x14ac:dyDescent="0.3">
      <c r="D7" s="3"/>
    </row>
    <row r="8" spans="1:13" x14ac:dyDescent="0.3">
      <c r="D8" s="3"/>
    </row>
    <row r="9" spans="1:13" x14ac:dyDescent="0.3">
      <c r="D9" s="3"/>
    </row>
    <row r="10" spans="1:13" x14ac:dyDescent="0.3">
      <c r="D10" s="3"/>
    </row>
    <row r="11" spans="1:13" x14ac:dyDescent="0.3">
      <c r="A11" s="4" t="s">
        <v>4</v>
      </c>
      <c r="C11" s="3"/>
      <c r="D11" s="3"/>
      <c r="K11" s="5"/>
      <c r="L11" s="6"/>
      <c r="M11"/>
    </row>
    <row r="12" spans="1:13" x14ac:dyDescent="0.3">
      <c r="C12" s="7"/>
      <c r="D12" s="7"/>
      <c r="K12" s="5"/>
      <c r="L12" s="8"/>
      <c r="M12" s="9"/>
    </row>
    <row r="13" spans="1:13" x14ac:dyDescent="0.3">
      <c r="A13" s="1" t="s">
        <v>5</v>
      </c>
      <c r="C13" s="10">
        <v>0</v>
      </c>
      <c r="D13" s="10">
        <v>0</v>
      </c>
      <c r="K13" s="5"/>
      <c r="L13" s="8"/>
      <c r="M13" s="6"/>
    </row>
    <row r="14" spans="1:13" x14ac:dyDescent="0.3">
      <c r="A14" s="1" t="s">
        <v>6</v>
      </c>
      <c r="C14" s="10">
        <v>0</v>
      </c>
      <c r="D14" s="10">
        <v>37.9</v>
      </c>
      <c r="K14" s="5"/>
      <c r="L14" s="8"/>
      <c r="M14" s="6"/>
    </row>
    <row r="15" spans="1:13" x14ac:dyDescent="0.3">
      <c r="C15" s="10">
        <v>0</v>
      </c>
      <c r="D15" s="10">
        <v>0</v>
      </c>
      <c r="K15" s="5"/>
      <c r="L15" s="8"/>
      <c r="M15" s="6"/>
    </row>
    <row r="16" spans="1:13" ht="27.75" customHeight="1" x14ac:dyDescent="0.3">
      <c r="C16" s="11">
        <f>SUM(C8:C15)</f>
        <v>0</v>
      </c>
      <c r="D16" s="12">
        <f>SUM(D8:D15)</f>
        <v>37.9</v>
      </c>
      <c r="K16" s="5"/>
      <c r="L16" s="8"/>
      <c r="M16" s="6"/>
    </row>
    <row r="17" spans="1:15" ht="14.25" customHeight="1" x14ac:dyDescent="0.3">
      <c r="A17" s="4" t="s">
        <v>7</v>
      </c>
      <c r="C17" s="13"/>
      <c r="D17" s="14"/>
      <c r="K17" s="5"/>
      <c r="L17" s="8"/>
      <c r="M17" s="6"/>
    </row>
    <row r="18" spans="1:15" x14ac:dyDescent="0.3">
      <c r="D18" s="3"/>
      <c r="K18" s="5"/>
      <c r="L18" s="8"/>
      <c r="M18" s="6"/>
    </row>
    <row r="19" spans="1:15" x14ac:dyDescent="0.3">
      <c r="A19" s="1" t="s">
        <v>8</v>
      </c>
      <c r="C19" s="10">
        <v>200</v>
      </c>
      <c r="D19" s="10">
        <v>816.62999999999988</v>
      </c>
      <c r="K19" s="5"/>
      <c r="L19" s="6"/>
      <c r="M19" s="6"/>
      <c r="O19" s="1">
        <f>2753-2778</f>
        <v>-25</v>
      </c>
    </row>
    <row r="20" spans="1:15" x14ac:dyDescent="0.3">
      <c r="A20" s="1" t="s">
        <v>9</v>
      </c>
      <c r="C20" s="10">
        <v>0</v>
      </c>
      <c r="D20" s="10">
        <v>758.44</v>
      </c>
      <c r="K20" s="5"/>
      <c r="L20" s="6"/>
      <c r="M20" s="6"/>
    </row>
    <row r="21" spans="1:15" x14ac:dyDescent="0.3">
      <c r="A21" s="1" t="s">
        <v>10</v>
      </c>
      <c r="C21" s="10">
        <v>0</v>
      </c>
      <c r="D21" s="10">
        <v>700</v>
      </c>
      <c r="K21" s="5"/>
      <c r="L21" s="6"/>
      <c r="M21" s="6"/>
    </row>
    <row r="22" spans="1:15" x14ac:dyDescent="0.3">
      <c r="A22" s="1" t="s">
        <v>11</v>
      </c>
      <c r="C22" s="10">
        <v>0</v>
      </c>
      <c r="D22" s="10">
        <v>0</v>
      </c>
      <c r="K22" s="5"/>
      <c r="L22" s="6"/>
      <c r="M22" s="6"/>
    </row>
    <row r="23" spans="1:15" x14ac:dyDescent="0.3">
      <c r="A23" s="1" t="s">
        <v>12</v>
      </c>
      <c r="C23" s="10">
        <v>0</v>
      </c>
      <c r="D23" s="10">
        <v>0</v>
      </c>
      <c r="K23" s="5"/>
      <c r="L23" s="6"/>
      <c r="M23" s="6"/>
    </row>
    <row r="24" spans="1:15" x14ac:dyDescent="0.3">
      <c r="A24" s="1" t="s">
        <v>13</v>
      </c>
      <c r="C24" s="10">
        <v>0</v>
      </c>
      <c r="D24" s="10">
        <v>0</v>
      </c>
      <c r="K24" s="5"/>
      <c r="L24" s="6"/>
      <c r="M24" s="6"/>
    </row>
    <row r="25" spans="1:15" x14ac:dyDescent="0.3">
      <c r="A25" s="1" t="s">
        <v>14</v>
      </c>
      <c r="C25" s="10">
        <v>0</v>
      </c>
      <c r="D25" s="10">
        <v>18.989999999999998</v>
      </c>
      <c r="K25" s="5"/>
      <c r="L25" s="6"/>
      <c r="M25" s="6"/>
    </row>
    <row r="26" spans="1:15" x14ac:dyDescent="0.3">
      <c r="C26" s="15">
        <f>SUM(C19:C25)</f>
        <v>200</v>
      </c>
      <c r="D26" s="15">
        <f>SUM(D19:D25)</f>
        <v>2294.0599999999995</v>
      </c>
      <c r="K26" s="5"/>
      <c r="L26" s="8"/>
      <c r="M26" s="6"/>
    </row>
    <row r="27" spans="1:15" x14ac:dyDescent="0.3">
      <c r="C27" s="16"/>
      <c r="D27" s="17"/>
      <c r="K27" s="5"/>
      <c r="L27" s="6"/>
      <c r="M27" s="6"/>
    </row>
    <row r="28" spans="1:15" x14ac:dyDescent="0.3">
      <c r="A28" s="18" t="s">
        <v>15</v>
      </c>
      <c r="D28" s="3"/>
      <c r="K28" s="5"/>
      <c r="L28" s="6"/>
      <c r="M28" s="6"/>
    </row>
    <row r="29" spans="1:15" x14ac:dyDescent="0.3">
      <c r="A29" s="18"/>
      <c r="D29" s="3"/>
      <c r="K29" s="5"/>
      <c r="L29" s="6"/>
      <c r="M29" s="6"/>
    </row>
    <row r="30" spans="1:15" x14ac:dyDescent="0.3">
      <c r="A30" s="1" t="s">
        <v>16</v>
      </c>
      <c r="C30" s="19">
        <v>0</v>
      </c>
      <c r="D30" s="19">
        <v>5525</v>
      </c>
      <c r="K30" s="5"/>
      <c r="L30" s="8"/>
      <c r="M30" s="20"/>
    </row>
    <row r="31" spans="1:15" x14ac:dyDescent="0.3">
      <c r="C31" s="19"/>
      <c r="D31" s="19"/>
      <c r="K31" s="5"/>
      <c r="L31" s="8"/>
      <c r="M31" s="20"/>
    </row>
    <row r="32" spans="1:15" x14ac:dyDescent="0.3">
      <c r="A32" s="1" t="s">
        <v>17</v>
      </c>
      <c r="C32" s="19">
        <v>940</v>
      </c>
      <c r="D32" s="19">
        <v>0</v>
      </c>
      <c r="K32" s="5"/>
      <c r="L32" s="8"/>
      <c r="M32" s="20"/>
    </row>
    <row r="33" spans="1:13" x14ac:dyDescent="0.3">
      <c r="C33" s="10"/>
      <c r="D33" s="19"/>
      <c r="K33" s="5"/>
      <c r="L33" s="8"/>
      <c r="M33" s="6"/>
    </row>
    <row r="34" spans="1:13" x14ac:dyDescent="0.3">
      <c r="C34" s="11">
        <f t="shared" ref="C34:D34" si="0">SUM(C30:C33)</f>
        <v>940</v>
      </c>
      <c r="D34" s="11">
        <f t="shared" si="0"/>
        <v>5525</v>
      </c>
      <c r="K34" s="5"/>
      <c r="L34" s="8"/>
      <c r="M34" s="6"/>
    </row>
    <row r="35" spans="1:13" x14ac:dyDescent="0.3">
      <c r="K35" s="5"/>
      <c r="L35" s="8"/>
      <c r="M35" s="6"/>
    </row>
    <row r="36" spans="1:13" x14ac:dyDescent="0.3">
      <c r="D36" s="3"/>
      <c r="K36" s="5"/>
      <c r="L36" s="8"/>
      <c r="M36" s="6"/>
    </row>
    <row r="37" spans="1:13" x14ac:dyDescent="0.3">
      <c r="D37" s="3"/>
      <c r="K37" s="5"/>
      <c r="L37" s="6"/>
      <c r="M37" s="6"/>
    </row>
    <row r="38" spans="1:13" x14ac:dyDescent="0.3">
      <c r="D38" s="3"/>
      <c r="K38" s="5"/>
      <c r="L38" s="6"/>
      <c r="M38" s="6"/>
    </row>
    <row r="39" spans="1:13" x14ac:dyDescent="0.3">
      <c r="D39" s="3"/>
      <c r="K39" s="5"/>
      <c r="L39" s="8"/>
      <c r="M39" s="6"/>
    </row>
    <row r="40" spans="1:13" ht="33" customHeight="1" thickBot="1" x14ac:dyDescent="0.35">
      <c r="A40" s="4" t="s">
        <v>18</v>
      </c>
      <c r="C40" s="21">
        <f>C34+C26+C16</f>
        <v>1140</v>
      </c>
      <c r="D40" s="21">
        <f>D34+D26+D16</f>
        <v>7856.9599999999991</v>
      </c>
      <c r="K40" s="5"/>
      <c r="L40" s="8"/>
      <c r="M40" s="6"/>
    </row>
    <row r="41" spans="1:13" ht="15" thickTop="1" x14ac:dyDescent="0.3">
      <c r="C41" s="3"/>
      <c r="D41" s="3"/>
      <c r="K41" s="5"/>
      <c r="L41" s="6"/>
      <c r="M41" s="22"/>
    </row>
    <row r="42" spans="1:13" x14ac:dyDescent="0.3">
      <c r="C42" s="7"/>
      <c r="D42" s="7"/>
    </row>
    <row r="47" spans="1:13" x14ac:dyDescent="0.3">
      <c r="D47" s="2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60CA-832F-46BF-A919-C0A9F25A74D5}">
  <dimension ref="A1:P49"/>
  <sheetViews>
    <sheetView workbookViewId="0">
      <selection activeCell="I5" sqref="I5"/>
    </sheetView>
  </sheetViews>
  <sheetFormatPr defaultRowHeight="14.4" x14ac:dyDescent="0.3"/>
  <cols>
    <col min="1" max="1" width="26.5546875" style="1" customWidth="1"/>
    <col min="2" max="2" width="15.5546875" style="1" customWidth="1"/>
    <col min="3" max="3" width="15.5546875" style="7" customWidth="1"/>
    <col min="4" max="4" width="11.33203125" style="7" bestFit="1" customWidth="1"/>
    <col min="5" max="9" width="8.88671875" style="1"/>
    <col min="10" max="10" width="32.33203125" style="1" bestFit="1" customWidth="1"/>
    <col min="11" max="11" width="14.21875" style="1" bestFit="1" customWidth="1"/>
    <col min="12" max="12" width="10.21875" style="1" bestFit="1" customWidth="1"/>
    <col min="13" max="256" width="8.88671875" style="1"/>
    <col min="257" max="257" width="26.5546875" style="1" customWidth="1"/>
    <col min="258" max="258" width="15.5546875" style="1" customWidth="1"/>
    <col min="259" max="259" width="11.33203125" style="1" bestFit="1" customWidth="1"/>
    <col min="260" max="260" width="10.6640625" style="1" bestFit="1" customWidth="1"/>
    <col min="261" max="512" width="8.88671875" style="1"/>
    <col min="513" max="513" width="26.5546875" style="1" customWidth="1"/>
    <col min="514" max="514" width="15.5546875" style="1" customWidth="1"/>
    <col min="515" max="515" width="11.33203125" style="1" bestFit="1" customWidth="1"/>
    <col min="516" max="516" width="10.6640625" style="1" bestFit="1" customWidth="1"/>
    <col min="517" max="768" width="8.88671875" style="1"/>
    <col min="769" max="769" width="26.5546875" style="1" customWidth="1"/>
    <col min="770" max="770" width="15.5546875" style="1" customWidth="1"/>
    <col min="771" max="771" width="11.33203125" style="1" bestFit="1" customWidth="1"/>
    <col min="772" max="772" width="10.6640625" style="1" bestFit="1" customWidth="1"/>
    <col min="773" max="1024" width="8.88671875" style="1"/>
    <col min="1025" max="1025" width="26.5546875" style="1" customWidth="1"/>
    <col min="1026" max="1026" width="15.5546875" style="1" customWidth="1"/>
    <col min="1027" max="1027" width="11.33203125" style="1" bestFit="1" customWidth="1"/>
    <col min="1028" max="1028" width="10.6640625" style="1" bestFit="1" customWidth="1"/>
    <col min="1029" max="1280" width="8.88671875" style="1"/>
    <col min="1281" max="1281" width="26.5546875" style="1" customWidth="1"/>
    <col min="1282" max="1282" width="15.5546875" style="1" customWidth="1"/>
    <col min="1283" max="1283" width="11.33203125" style="1" bestFit="1" customWidth="1"/>
    <col min="1284" max="1284" width="10.6640625" style="1" bestFit="1" customWidth="1"/>
    <col min="1285" max="1536" width="8.88671875" style="1"/>
    <col min="1537" max="1537" width="26.5546875" style="1" customWidth="1"/>
    <col min="1538" max="1538" width="15.5546875" style="1" customWidth="1"/>
    <col min="1539" max="1539" width="11.33203125" style="1" bestFit="1" customWidth="1"/>
    <col min="1540" max="1540" width="10.6640625" style="1" bestFit="1" customWidth="1"/>
    <col min="1541" max="1792" width="8.88671875" style="1"/>
    <col min="1793" max="1793" width="26.5546875" style="1" customWidth="1"/>
    <col min="1794" max="1794" width="15.5546875" style="1" customWidth="1"/>
    <col min="1795" max="1795" width="11.33203125" style="1" bestFit="1" customWidth="1"/>
    <col min="1796" max="1796" width="10.6640625" style="1" bestFit="1" customWidth="1"/>
    <col min="1797" max="2048" width="8.88671875" style="1"/>
    <col min="2049" max="2049" width="26.5546875" style="1" customWidth="1"/>
    <col min="2050" max="2050" width="15.5546875" style="1" customWidth="1"/>
    <col min="2051" max="2051" width="11.33203125" style="1" bestFit="1" customWidth="1"/>
    <col min="2052" max="2052" width="10.6640625" style="1" bestFit="1" customWidth="1"/>
    <col min="2053" max="2304" width="8.88671875" style="1"/>
    <col min="2305" max="2305" width="26.5546875" style="1" customWidth="1"/>
    <col min="2306" max="2306" width="15.5546875" style="1" customWidth="1"/>
    <col min="2307" max="2307" width="11.33203125" style="1" bestFit="1" customWidth="1"/>
    <col min="2308" max="2308" width="10.6640625" style="1" bestFit="1" customWidth="1"/>
    <col min="2309" max="2560" width="8.88671875" style="1"/>
    <col min="2561" max="2561" width="26.5546875" style="1" customWidth="1"/>
    <col min="2562" max="2562" width="15.5546875" style="1" customWidth="1"/>
    <col min="2563" max="2563" width="11.33203125" style="1" bestFit="1" customWidth="1"/>
    <col min="2564" max="2564" width="10.6640625" style="1" bestFit="1" customWidth="1"/>
    <col min="2565" max="2816" width="8.88671875" style="1"/>
    <col min="2817" max="2817" width="26.5546875" style="1" customWidth="1"/>
    <col min="2818" max="2818" width="15.5546875" style="1" customWidth="1"/>
    <col min="2819" max="2819" width="11.33203125" style="1" bestFit="1" customWidth="1"/>
    <col min="2820" max="2820" width="10.6640625" style="1" bestFit="1" customWidth="1"/>
    <col min="2821" max="3072" width="8.88671875" style="1"/>
    <col min="3073" max="3073" width="26.5546875" style="1" customWidth="1"/>
    <col min="3074" max="3074" width="15.5546875" style="1" customWidth="1"/>
    <col min="3075" max="3075" width="11.33203125" style="1" bestFit="1" customWidth="1"/>
    <col min="3076" max="3076" width="10.6640625" style="1" bestFit="1" customWidth="1"/>
    <col min="3077" max="3328" width="8.88671875" style="1"/>
    <col min="3329" max="3329" width="26.5546875" style="1" customWidth="1"/>
    <col min="3330" max="3330" width="15.5546875" style="1" customWidth="1"/>
    <col min="3331" max="3331" width="11.33203125" style="1" bestFit="1" customWidth="1"/>
    <col min="3332" max="3332" width="10.6640625" style="1" bestFit="1" customWidth="1"/>
    <col min="3333" max="3584" width="8.88671875" style="1"/>
    <col min="3585" max="3585" width="26.5546875" style="1" customWidth="1"/>
    <col min="3586" max="3586" width="15.5546875" style="1" customWidth="1"/>
    <col min="3587" max="3587" width="11.33203125" style="1" bestFit="1" customWidth="1"/>
    <col min="3588" max="3588" width="10.6640625" style="1" bestFit="1" customWidth="1"/>
    <col min="3589" max="3840" width="8.88671875" style="1"/>
    <col min="3841" max="3841" width="26.5546875" style="1" customWidth="1"/>
    <col min="3842" max="3842" width="15.5546875" style="1" customWidth="1"/>
    <col min="3843" max="3843" width="11.33203125" style="1" bestFit="1" customWidth="1"/>
    <col min="3844" max="3844" width="10.6640625" style="1" bestFit="1" customWidth="1"/>
    <col min="3845" max="4096" width="8.88671875" style="1"/>
    <col min="4097" max="4097" width="26.5546875" style="1" customWidth="1"/>
    <col min="4098" max="4098" width="15.5546875" style="1" customWidth="1"/>
    <col min="4099" max="4099" width="11.33203125" style="1" bestFit="1" customWidth="1"/>
    <col min="4100" max="4100" width="10.6640625" style="1" bestFit="1" customWidth="1"/>
    <col min="4101" max="4352" width="8.88671875" style="1"/>
    <col min="4353" max="4353" width="26.5546875" style="1" customWidth="1"/>
    <col min="4354" max="4354" width="15.5546875" style="1" customWidth="1"/>
    <col min="4355" max="4355" width="11.33203125" style="1" bestFit="1" customWidth="1"/>
    <col min="4356" max="4356" width="10.6640625" style="1" bestFit="1" customWidth="1"/>
    <col min="4357" max="4608" width="8.88671875" style="1"/>
    <col min="4609" max="4609" width="26.5546875" style="1" customWidth="1"/>
    <col min="4610" max="4610" width="15.5546875" style="1" customWidth="1"/>
    <col min="4611" max="4611" width="11.33203125" style="1" bestFit="1" customWidth="1"/>
    <col min="4612" max="4612" width="10.6640625" style="1" bestFit="1" customWidth="1"/>
    <col min="4613" max="4864" width="8.88671875" style="1"/>
    <col min="4865" max="4865" width="26.5546875" style="1" customWidth="1"/>
    <col min="4866" max="4866" width="15.5546875" style="1" customWidth="1"/>
    <col min="4867" max="4867" width="11.33203125" style="1" bestFit="1" customWidth="1"/>
    <col min="4868" max="4868" width="10.6640625" style="1" bestFit="1" customWidth="1"/>
    <col min="4869" max="5120" width="8.88671875" style="1"/>
    <col min="5121" max="5121" width="26.5546875" style="1" customWidth="1"/>
    <col min="5122" max="5122" width="15.5546875" style="1" customWidth="1"/>
    <col min="5123" max="5123" width="11.33203125" style="1" bestFit="1" customWidth="1"/>
    <col min="5124" max="5124" width="10.6640625" style="1" bestFit="1" customWidth="1"/>
    <col min="5125" max="5376" width="8.88671875" style="1"/>
    <col min="5377" max="5377" width="26.5546875" style="1" customWidth="1"/>
    <col min="5378" max="5378" width="15.5546875" style="1" customWidth="1"/>
    <col min="5379" max="5379" width="11.33203125" style="1" bestFit="1" customWidth="1"/>
    <col min="5380" max="5380" width="10.6640625" style="1" bestFit="1" customWidth="1"/>
    <col min="5381" max="5632" width="8.88671875" style="1"/>
    <col min="5633" max="5633" width="26.5546875" style="1" customWidth="1"/>
    <col min="5634" max="5634" width="15.5546875" style="1" customWidth="1"/>
    <col min="5635" max="5635" width="11.33203125" style="1" bestFit="1" customWidth="1"/>
    <col min="5636" max="5636" width="10.6640625" style="1" bestFit="1" customWidth="1"/>
    <col min="5637" max="5888" width="8.88671875" style="1"/>
    <col min="5889" max="5889" width="26.5546875" style="1" customWidth="1"/>
    <col min="5890" max="5890" width="15.5546875" style="1" customWidth="1"/>
    <col min="5891" max="5891" width="11.33203125" style="1" bestFit="1" customWidth="1"/>
    <col min="5892" max="5892" width="10.6640625" style="1" bestFit="1" customWidth="1"/>
    <col min="5893" max="6144" width="8.88671875" style="1"/>
    <col min="6145" max="6145" width="26.5546875" style="1" customWidth="1"/>
    <col min="6146" max="6146" width="15.5546875" style="1" customWidth="1"/>
    <col min="6147" max="6147" width="11.33203125" style="1" bestFit="1" customWidth="1"/>
    <col min="6148" max="6148" width="10.6640625" style="1" bestFit="1" customWidth="1"/>
    <col min="6149" max="6400" width="8.88671875" style="1"/>
    <col min="6401" max="6401" width="26.5546875" style="1" customWidth="1"/>
    <col min="6402" max="6402" width="15.5546875" style="1" customWidth="1"/>
    <col min="6403" max="6403" width="11.33203125" style="1" bestFit="1" customWidth="1"/>
    <col min="6404" max="6404" width="10.6640625" style="1" bestFit="1" customWidth="1"/>
    <col min="6405" max="6656" width="8.88671875" style="1"/>
    <col min="6657" max="6657" width="26.5546875" style="1" customWidth="1"/>
    <col min="6658" max="6658" width="15.5546875" style="1" customWidth="1"/>
    <col min="6659" max="6659" width="11.33203125" style="1" bestFit="1" customWidth="1"/>
    <col min="6660" max="6660" width="10.6640625" style="1" bestFit="1" customWidth="1"/>
    <col min="6661" max="6912" width="8.88671875" style="1"/>
    <col min="6913" max="6913" width="26.5546875" style="1" customWidth="1"/>
    <col min="6914" max="6914" width="15.5546875" style="1" customWidth="1"/>
    <col min="6915" max="6915" width="11.33203125" style="1" bestFit="1" customWidth="1"/>
    <col min="6916" max="6916" width="10.6640625" style="1" bestFit="1" customWidth="1"/>
    <col min="6917" max="7168" width="8.88671875" style="1"/>
    <col min="7169" max="7169" width="26.5546875" style="1" customWidth="1"/>
    <col min="7170" max="7170" width="15.5546875" style="1" customWidth="1"/>
    <col min="7171" max="7171" width="11.33203125" style="1" bestFit="1" customWidth="1"/>
    <col min="7172" max="7172" width="10.6640625" style="1" bestFit="1" customWidth="1"/>
    <col min="7173" max="7424" width="8.88671875" style="1"/>
    <col min="7425" max="7425" width="26.5546875" style="1" customWidth="1"/>
    <col min="7426" max="7426" width="15.5546875" style="1" customWidth="1"/>
    <col min="7427" max="7427" width="11.33203125" style="1" bestFit="1" customWidth="1"/>
    <col min="7428" max="7428" width="10.6640625" style="1" bestFit="1" customWidth="1"/>
    <col min="7429" max="7680" width="8.88671875" style="1"/>
    <col min="7681" max="7681" width="26.5546875" style="1" customWidth="1"/>
    <col min="7682" max="7682" width="15.5546875" style="1" customWidth="1"/>
    <col min="7683" max="7683" width="11.33203125" style="1" bestFit="1" customWidth="1"/>
    <col min="7684" max="7684" width="10.6640625" style="1" bestFit="1" customWidth="1"/>
    <col min="7685" max="7936" width="8.88671875" style="1"/>
    <col min="7937" max="7937" width="26.5546875" style="1" customWidth="1"/>
    <col min="7938" max="7938" width="15.5546875" style="1" customWidth="1"/>
    <col min="7939" max="7939" width="11.33203125" style="1" bestFit="1" customWidth="1"/>
    <col min="7940" max="7940" width="10.6640625" style="1" bestFit="1" customWidth="1"/>
    <col min="7941" max="8192" width="8.88671875" style="1"/>
    <col min="8193" max="8193" width="26.5546875" style="1" customWidth="1"/>
    <col min="8194" max="8194" width="15.5546875" style="1" customWidth="1"/>
    <col min="8195" max="8195" width="11.33203125" style="1" bestFit="1" customWidth="1"/>
    <col min="8196" max="8196" width="10.6640625" style="1" bestFit="1" customWidth="1"/>
    <col min="8197" max="8448" width="8.88671875" style="1"/>
    <col min="8449" max="8449" width="26.5546875" style="1" customWidth="1"/>
    <col min="8450" max="8450" width="15.5546875" style="1" customWidth="1"/>
    <col min="8451" max="8451" width="11.33203125" style="1" bestFit="1" customWidth="1"/>
    <col min="8452" max="8452" width="10.6640625" style="1" bestFit="1" customWidth="1"/>
    <col min="8453" max="8704" width="8.88671875" style="1"/>
    <col min="8705" max="8705" width="26.5546875" style="1" customWidth="1"/>
    <col min="8706" max="8706" width="15.5546875" style="1" customWidth="1"/>
    <col min="8707" max="8707" width="11.33203125" style="1" bestFit="1" customWidth="1"/>
    <col min="8708" max="8708" width="10.6640625" style="1" bestFit="1" customWidth="1"/>
    <col min="8709" max="8960" width="8.88671875" style="1"/>
    <col min="8961" max="8961" width="26.5546875" style="1" customWidth="1"/>
    <col min="8962" max="8962" width="15.5546875" style="1" customWidth="1"/>
    <col min="8963" max="8963" width="11.33203125" style="1" bestFit="1" customWidth="1"/>
    <col min="8964" max="8964" width="10.6640625" style="1" bestFit="1" customWidth="1"/>
    <col min="8965" max="9216" width="8.88671875" style="1"/>
    <col min="9217" max="9217" width="26.5546875" style="1" customWidth="1"/>
    <col min="9218" max="9218" width="15.5546875" style="1" customWidth="1"/>
    <col min="9219" max="9219" width="11.33203125" style="1" bestFit="1" customWidth="1"/>
    <col min="9220" max="9220" width="10.6640625" style="1" bestFit="1" customWidth="1"/>
    <col min="9221" max="9472" width="8.88671875" style="1"/>
    <col min="9473" max="9473" width="26.5546875" style="1" customWidth="1"/>
    <col min="9474" max="9474" width="15.5546875" style="1" customWidth="1"/>
    <col min="9475" max="9475" width="11.33203125" style="1" bestFit="1" customWidth="1"/>
    <col min="9476" max="9476" width="10.6640625" style="1" bestFit="1" customWidth="1"/>
    <col min="9477" max="9728" width="8.88671875" style="1"/>
    <col min="9729" max="9729" width="26.5546875" style="1" customWidth="1"/>
    <col min="9730" max="9730" width="15.5546875" style="1" customWidth="1"/>
    <col min="9731" max="9731" width="11.33203125" style="1" bestFit="1" customWidth="1"/>
    <col min="9732" max="9732" width="10.6640625" style="1" bestFit="1" customWidth="1"/>
    <col min="9733" max="9984" width="8.88671875" style="1"/>
    <col min="9985" max="9985" width="26.5546875" style="1" customWidth="1"/>
    <col min="9986" max="9986" width="15.5546875" style="1" customWidth="1"/>
    <col min="9987" max="9987" width="11.33203125" style="1" bestFit="1" customWidth="1"/>
    <col min="9988" max="9988" width="10.6640625" style="1" bestFit="1" customWidth="1"/>
    <col min="9989" max="10240" width="8.88671875" style="1"/>
    <col min="10241" max="10241" width="26.5546875" style="1" customWidth="1"/>
    <col min="10242" max="10242" width="15.5546875" style="1" customWidth="1"/>
    <col min="10243" max="10243" width="11.33203125" style="1" bestFit="1" customWidth="1"/>
    <col min="10244" max="10244" width="10.6640625" style="1" bestFit="1" customWidth="1"/>
    <col min="10245" max="10496" width="8.88671875" style="1"/>
    <col min="10497" max="10497" width="26.5546875" style="1" customWidth="1"/>
    <col min="10498" max="10498" width="15.5546875" style="1" customWidth="1"/>
    <col min="10499" max="10499" width="11.33203125" style="1" bestFit="1" customWidth="1"/>
    <col min="10500" max="10500" width="10.6640625" style="1" bestFit="1" customWidth="1"/>
    <col min="10501" max="10752" width="8.88671875" style="1"/>
    <col min="10753" max="10753" width="26.5546875" style="1" customWidth="1"/>
    <col min="10754" max="10754" width="15.5546875" style="1" customWidth="1"/>
    <col min="10755" max="10755" width="11.33203125" style="1" bestFit="1" customWidth="1"/>
    <col min="10756" max="10756" width="10.6640625" style="1" bestFit="1" customWidth="1"/>
    <col min="10757" max="11008" width="8.88671875" style="1"/>
    <col min="11009" max="11009" width="26.5546875" style="1" customWidth="1"/>
    <col min="11010" max="11010" width="15.5546875" style="1" customWidth="1"/>
    <col min="11011" max="11011" width="11.33203125" style="1" bestFit="1" customWidth="1"/>
    <col min="11012" max="11012" width="10.6640625" style="1" bestFit="1" customWidth="1"/>
    <col min="11013" max="11264" width="8.88671875" style="1"/>
    <col min="11265" max="11265" width="26.5546875" style="1" customWidth="1"/>
    <col min="11266" max="11266" width="15.5546875" style="1" customWidth="1"/>
    <col min="11267" max="11267" width="11.33203125" style="1" bestFit="1" customWidth="1"/>
    <col min="11268" max="11268" width="10.6640625" style="1" bestFit="1" customWidth="1"/>
    <col min="11269" max="11520" width="8.88671875" style="1"/>
    <col min="11521" max="11521" width="26.5546875" style="1" customWidth="1"/>
    <col min="11522" max="11522" width="15.5546875" style="1" customWidth="1"/>
    <col min="11523" max="11523" width="11.33203125" style="1" bestFit="1" customWidth="1"/>
    <col min="11524" max="11524" width="10.6640625" style="1" bestFit="1" customWidth="1"/>
    <col min="11525" max="11776" width="8.88671875" style="1"/>
    <col min="11777" max="11777" width="26.5546875" style="1" customWidth="1"/>
    <col min="11778" max="11778" width="15.5546875" style="1" customWidth="1"/>
    <col min="11779" max="11779" width="11.33203125" style="1" bestFit="1" customWidth="1"/>
    <col min="11780" max="11780" width="10.6640625" style="1" bestFit="1" customWidth="1"/>
    <col min="11781" max="12032" width="8.88671875" style="1"/>
    <col min="12033" max="12033" width="26.5546875" style="1" customWidth="1"/>
    <col min="12034" max="12034" width="15.5546875" style="1" customWidth="1"/>
    <col min="12035" max="12035" width="11.33203125" style="1" bestFit="1" customWidth="1"/>
    <col min="12036" max="12036" width="10.6640625" style="1" bestFit="1" customWidth="1"/>
    <col min="12037" max="12288" width="8.88671875" style="1"/>
    <col min="12289" max="12289" width="26.5546875" style="1" customWidth="1"/>
    <col min="12290" max="12290" width="15.5546875" style="1" customWidth="1"/>
    <col min="12291" max="12291" width="11.33203125" style="1" bestFit="1" customWidth="1"/>
    <col min="12292" max="12292" width="10.6640625" style="1" bestFit="1" customWidth="1"/>
    <col min="12293" max="12544" width="8.88671875" style="1"/>
    <col min="12545" max="12545" width="26.5546875" style="1" customWidth="1"/>
    <col min="12546" max="12546" width="15.5546875" style="1" customWidth="1"/>
    <col min="12547" max="12547" width="11.33203125" style="1" bestFit="1" customWidth="1"/>
    <col min="12548" max="12548" width="10.6640625" style="1" bestFit="1" customWidth="1"/>
    <col min="12549" max="12800" width="8.88671875" style="1"/>
    <col min="12801" max="12801" width="26.5546875" style="1" customWidth="1"/>
    <col min="12802" max="12802" width="15.5546875" style="1" customWidth="1"/>
    <col min="12803" max="12803" width="11.33203125" style="1" bestFit="1" customWidth="1"/>
    <col min="12804" max="12804" width="10.6640625" style="1" bestFit="1" customWidth="1"/>
    <col min="12805" max="13056" width="8.88671875" style="1"/>
    <col min="13057" max="13057" width="26.5546875" style="1" customWidth="1"/>
    <col min="13058" max="13058" width="15.5546875" style="1" customWidth="1"/>
    <col min="13059" max="13059" width="11.33203125" style="1" bestFit="1" customWidth="1"/>
    <col min="13060" max="13060" width="10.6640625" style="1" bestFit="1" customWidth="1"/>
    <col min="13061" max="13312" width="8.88671875" style="1"/>
    <col min="13313" max="13313" width="26.5546875" style="1" customWidth="1"/>
    <col min="13314" max="13314" width="15.5546875" style="1" customWidth="1"/>
    <col min="13315" max="13315" width="11.33203125" style="1" bestFit="1" customWidth="1"/>
    <col min="13316" max="13316" width="10.6640625" style="1" bestFit="1" customWidth="1"/>
    <col min="13317" max="13568" width="8.88671875" style="1"/>
    <col min="13569" max="13569" width="26.5546875" style="1" customWidth="1"/>
    <col min="13570" max="13570" width="15.5546875" style="1" customWidth="1"/>
    <col min="13571" max="13571" width="11.33203125" style="1" bestFit="1" customWidth="1"/>
    <col min="13572" max="13572" width="10.6640625" style="1" bestFit="1" customWidth="1"/>
    <col min="13573" max="13824" width="8.88671875" style="1"/>
    <col min="13825" max="13825" width="26.5546875" style="1" customWidth="1"/>
    <col min="13826" max="13826" width="15.5546875" style="1" customWidth="1"/>
    <col min="13827" max="13827" width="11.33203125" style="1" bestFit="1" customWidth="1"/>
    <col min="13828" max="13828" width="10.6640625" style="1" bestFit="1" customWidth="1"/>
    <col min="13829" max="14080" width="8.88671875" style="1"/>
    <col min="14081" max="14081" width="26.5546875" style="1" customWidth="1"/>
    <col min="14082" max="14082" width="15.5546875" style="1" customWidth="1"/>
    <col min="14083" max="14083" width="11.33203125" style="1" bestFit="1" customWidth="1"/>
    <col min="14084" max="14084" width="10.6640625" style="1" bestFit="1" customWidth="1"/>
    <col min="14085" max="14336" width="8.88671875" style="1"/>
    <col min="14337" max="14337" width="26.5546875" style="1" customWidth="1"/>
    <col min="14338" max="14338" width="15.5546875" style="1" customWidth="1"/>
    <col min="14339" max="14339" width="11.33203125" style="1" bestFit="1" customWidth="1"/>
    <col min="14340" max="14340" width="10.6640625" style="1" bestFit="1" customWidth="1"/>
    <col min="14341" max="14592" width="8.88671875" style="1"/>
    <col min="14593" max="14593" width="26.5546875" style="1" customWidth="1"/>
    <col min="14594" max="14594" width="15.5546875" style="1" customWidth="1"/>
    <col min="14595" max="14595" width="11.33203125" style="1" bestFit="1" customWidth="1"/>
    <col min="14596" max="14596" width="10.6640625" style="1" bestFit="1" customWidth="1"/>
    <col min="14597" max="14848" width="8.88671875" style="1"/>
    <col min="14849" max="14849" width="26.5546875" style="1" customWidth="1"/>
    <col min="14850" max="14850" width="15.5546875" style="1" customWidth="1"/>
    <col min="14851" max="14851" width="11.33203125" style="1" bestFit="1" customWidth="1"/>
    <col min="14852" max="14852" width="10.6640625" style="1" bestFit="1" customWidth="1"/>
    <col min="14853" max="15104" width="8.88671875" style="1"/>
    <col min="15105" max="15105" width="26.5546875" style="1" customWidth="1"/>
    <col min="15106" max="15106" width="15.5546875" style="1" customWidth="1"/>
    <col min="15107" max="15107" width="11.33203125" style="1" bestFit="1" customWidth="1"/>
    <col min="15108" max="15108" width="10.6640625" style="1" bestFit="1" customWidth="1"/>
    <col min="15109" max="15360" width="8.88671875" style="1"/>
    <col min="15361" max="15361" width="26.5546875" style="1" customWidth="1"/>
    <col min="15362" max="15362" width="15.5546875" style="1" customWidth="1"/>
    <col min="15363" max="15363" width="11.33203125" style="1" bestFit="1" customWidth="1"/>
    <col min="15364" max="15364" width="10.6640625" style="1" bestFit="1" customWidth="1"/>
    <col min="15365" max="15616" width="8.88671875" style="1"/>
    <col min="15617" max="15617" width="26.5546875" style="1" customWidth="1"/>
    <col min="15618" max="15618" width="15.5546875" style="1" customWidth="1"/>
    <col min="15619" max="15619" width="11.33203125" style="1" bestFit="1" customWidth="1"/>
    <col min="15620" max="15620" width="10.6640625" style="1" bestFit="1" customWidth="1"/>
    <col min="15621" max="15872" width="8.88671875" style="1"/>
    <col min="15873" max="15873" width="26.5546875" style="1" customWidth="1"/>
    <col min="15874" max="15874" width="15.5546875" style="1" customWidth="1"/>
    <col min="15875" max="15875" width="11.33203125" style="1" bestFit="1" customWidth="1"/>
    <col min="15876" max="15876" width="10.6640625" style="1" bestFit="1" customWidth="1"/>
    <col min="15877" max="16128" width="8.88671875" style="1"/>
    <col min="16129" max="16129" width="26.5546875" style="1" customWidth="1"/>
    <col min="16130" max="16130" width="15.5546875" style="1" customWidth="1"/>
    <col min="16131" max="16131" width="11.33203125" style="1" bestFit="1" customWidth="1"/>
    <col min="16132" max="16132" width="10.6640625" style="1" bestFit="1" customWidth="1"/>
    <col min="16133" max="16384" width="8.88671875" style="1"/>
  </cols>
  <sheetData>
    <row r="1" spans="1:5" ht="15.6" x14ac:dyDescent="0.3">
      <c r="A1" s="81" t="s">
        <v>19</v>
      </c>
      <c r="B1" s="81"/>
      <c r="C1" s="81"/>
      <c r="D1" s="81"/>
    </row>
    <row r="2" spans="1:5" ht="15.6" x14ac:dyDescent="0.3">
      <c r="B2" s="24"/>
      <c r="C2" s="24"/>
      <c r="D2" s="24"/>
    </row>
    <row r="3" spans="1:5" ht="15.6" x14ac:dyDescent="0.3">
      <c r="B3" s="24"/>
      <c r="C3" s="81" t="s">
        <v>1</v>
      </c>
      <c r="D3" s="81"/>
      <c r="E3" s="81"/>
    </row>
    <row r="4" spans="1:5" ht="15.6" x14ac:dyDescent="0.3">
      <c r="C4" s="81" t="s">
        <v>20</v>
      </c>
      <c r="D4" s="81"/>
      <c r="E4" s="81"/>
    </row>
    <row r="5" spans="1:5" ht="15.6" x14ac:dyDescent="0.3">
      <c r="C5" s="81" t="s">
        <v>3</v>
      </c>
      <c r="D5" s="81"/>
      <c r="E5" s="81"/>
    </row>
    <row r="6" spans="1:5" ht="51.75" customHeight="1" x14ac:dyDescent="0.3">
      <c r="C6" s="2">
        <v>44286</v>
      </c>
      <c r="D6" s="2">
        <v>43921</v>
      </c>
    </row>
    <row r="7" spans="1:5" x14ac:dyDescent="0.3">
      <c r="A7" s="18" t="s">
        <v>21</v>
      </c>
      <c r="D7" s="25"/>
    </row>
    <row r="8" spans="1:5" x14ac:dyDescent="0.3">
      <c r="C8" s="10"/>
      <c r="D8" s="10"/>
    </row>
    <row r="9" spans="1:5" x14ac:dyDescent="0.3">
      <c r="A9" s="1" t="s">
        <v>22</v>
      </c>
      <c r="C9" s="10">
        <v>0</v>
      </c>
      <c r="D9" s="10">
        <v>0</v>
      </c>
    </row>
    <row r="10" spans="1:5" x14ac:dyDescent="0.3">
      <c r="A10" s="26" t="s">
        <v>23</v>
      </c>
      <c r="C10" s="10">
        <v>0</v>
      </c>
      <c r="D10" s="10">
        <v>0</v>
      </c>
    </row>
    <row r="11" spans="1:5" x14ac:dyDescent="0.3">
      <c r="A11" s="26" t="s">
        <v>24</v>
      </c>
      <c r="C11" s="10">
        <v>0</v>
      </c>
      <c r="D11" s="10">
        <v>0</v>
      </c>
    </row>
    <row r="12" spans="1:5" x14ac:dyDescent="0.3">
      <c r="A12" s="26" t="s">
        <v>25</v>
      </c>
      <c r="C12" s="10">
        <v>0</v>
      </c>
      <c r="D12" s="10">
        <v>0</v>
      </c>
    </row>
    <row r="13" spans="1:5" x14ac:dyDescent="0.3">
      <c r="A13" s="26" t="s">
        <v>26</v>
      </c>
      <c r="C13" s="10">
        <v>285</v>
      </c>
      <c r="D13" s="10">
        <v>285</v>
      </c>
    </row>
    <row r="14" spans="1:5" x14ac:dyDescent="0.3">
      <c r="A14" s="26" t="s">
        <v>27</v>
      </c>
      <c r="C14" s="10">
        <v>480</v>
      </c>
      <c r="D14" s="10">
        <v>480</v>
      </c>
    </row>
    <row r="15" spans="1:5" x14ac:dyDescent="0.3">
      <c r="A15" s="26" t="s">
        <v>28</v>
      </c>
      <c r="C15" s="10">
        <v>300</v>
      </c>
      <c r="D15" s="10">
        <v>300</v>
      </c>
    </row>
    <row r="16" spans="1:5" x14ac:dyDescent="0.3">
      <c r="A16" s="26"/>
      <c r="C16" s="10"/>
      <c r="D16" s="10"/>
    </row>
    <row r="17" spans="1:16" ht="25.5" customHeight="1" x14ac:dyDescent="0.3">
      <c r="C17" s="12">
        <f>SUM(C9:C15)</f>
        <v>1065</v>
      </c>
      <c r="D17" s="12">
        <f>SUM(D8:D15)</f>
        <v>1065</v>
      </c>
    </row>
    <row r="18" spans="1:16" x14ac:dyDescent="0.3">
      <c r="D18" s="25"/>
    </row>
    <row r="19" spans="1:16" x14ac:dyDescent="0.3">
      <c r="B19" s="3"/>
      <c r="C19" s="25"/>
      <c r="D19" s="25"/>
    </row>
    <row r="20" spans="1:16" x14ac:dyDescent="0.3">
      <c r="A20" s="18" t="s">
        <v>29</v>
      </c>
      <c r="B20" s="3"/>
      <c r="C20" s="25"/>
      <c r="D20" s="25"/>
    </row>
    <row r="21" spans="1:16" x14ac:dyDescent="0.3">
      <c r="B21" s="3"/>
      <c r="C21" s="25"/>
      <c r="D21" s="25"/>
    </row>
    <row r="22" spans="1:16" x14ac:dyDescent="0.3">
      <c r="A22" s="1" t="s">
        <v>30</v>
      </c>
      <c r="C22" s="10">
        <v>175</v>
      </c>
      <c r="D22" s="10">
        <v>0</v>
      </c>
      <c r="J22" s="5"/>
      <c r="K22" s="6"/>
      <c r="L22"/>
      <c r="N22" s="5"/>
      <c r="O22" s="6"/>
      <c r="P22" s="6"/>
    </row>
    <row r="23" spans="1:16" x14ac:dyDescent="0.3">
      <c r="C23" s="19"/>
      <c r="D23" s="19"/>
      <c r="J23" s="5"/>
      <c r="K23" s="8"/>
      <c r="L23" s="9"/>
      <c r="N23" s="27"/>
      <c r="O23" s="6"/>
      <c r="P23" s="6"/>
    </row>
    <row r="24" spans="1:16" x14ac:dyDescent="0.3">
      <c r="A24" s="1" t="s">
        <v>31</v>
      </c>
      <c r="C24" s="19">
        <v>900</v>
      </c>
      <c r="D24" s="19">
        <v>1015</v>
      </c>
      <c r="J24" s="5"/>
      <c r="K24" s="8"/>
      <c r="L24" s="6"/>
      <c r="N24" s="5"/>
      <c r="O24" s="8"/>
      <c r="P24" s="6"/>
    </row>
    <row r="25" spans="1:16" x14ac:dyDescent="0.3">
      <c r="C25" s="10"/>
      <c r="D25" s="10"/>
      <c r="J25" s="5"/>
      <c r="K25" s="8"/>
      <c r="L25" s="6"/>
      <c r="N25" s="5"/>
      <c r="O25" s="8"/>
      <c r="P25" s="6"/>
    </row>
    <row r="26" spans="1:16" x14ac:dyDescent="0.3">
      <c r="A26" s="1" t="s">
        <v>32</v>
      </c>
      <c r="C26" s="10">
        <v>0</v>
      </c>
      <c r="D26" s="10">
        <v>0</v>
      </c>
      <c r="J26" s="5"/>
      <c r="K26" s="8"/>
      <c r="L26" s="6"/>
      <c r="N26" s="5"/>
      <c r="O26" s="8"/>
      <c r="P26" s="6"/>
    </row>
    <row r="27" spans="1:16" x14ac:dyDescent="0.3">
      <c r="C27" s="10"/>
      <c r="D27" s="10"/>
      <c r="J27" s="5"/>
      <c r="K27" s="8"/>
      <c r="L27" s="6"/>
      <c r="N27" s="5"/>
      <c r="O27" s="8"/>
      <c r="P27" s="6"/>
    </row>
    <row r="28" spans="1:16" x14ac:dyDescent="0.3">
      <c r="C28" s="10"/>
      <c r="D28" s="10"/>
      <c r="J28" s="5"/>
      <c r="K28" s="6"/>
      <c r="L28" s="6"/>
      <c r="N28" s="5"/>
      <c r="O28" s="8"/>
      <c r="P28" s="6"/>
    </row>
    <row r="29" spans="1:16" x14ac:dyDescent="0.3">
      <c r="A29" s="1" t="s">
        <v>33</v>
      </c>
      <c r="C29" s="10">
        <v>0</v>
      </c>
      <c r="D29" s="10">
        <v>8494.74</v>
      </c>
      <c r="J29" s="5"/>
      <c r="K29" s="8"/>
      <c r="L29" s="6"/>
      <c r="N29" s="5"/>
      <c r="O29" s="8"/>
      <c r="P29" s="6"/>
    </row>
    <row r="30" spans="1:16" x14ac:dyDescent="0.3">
      <c r="C30" s="10"/>
      <c r="D30" s="10"/>
      <c r="J30" s="5"/>
      <c r="K30" s="8"/>
      <c r="L30" s="6"/>
      <c r="N30" s="5"/>
      <c r="O30" s="8"/>
      <c r="P30" s="6"/>
    </row>
    <row r="31" spans="1:16" x14ac:dyDescent="0.3">
      <c r="C31" s="10"/>
      <c r="D31" s="10"/>
      <c r="J31" s="5"/>
      <c r="K31" s="8"/>
      <c r="L31" s="6"/>
    </row>
    <row r="32" spans="1:16" x14ac:dyDescent="0.3">
      <c r="A32" s="1" t="s">
        <v>34</v>
      </c>
      <c r="C32" s="10">
        <v>0</v>
      </c>
      <c r="D32" s="10">
        <v>0</v>
      </c>
      <c r="J32" s="5"/>
      <c r="K32" s="6"/>
      <c r="L32" s="6"/>
    </row>
    <row r="33" spans="1:12" x14ac:dyDescent="0.3">
      <c r="C33" s="10"/>
      <c r="D33" s="10"/>
      <c r="J33" s="5"/>
      <c r="K33" s="6"/>
      <c r="L33" s="6"/>
    </row>
    <row r="34" spans="1:12" x14ac:dyDescent="0.3">
      <c r="C34" s="10"/>
      <c r="D34" s="10"/>
      <c r="J34" s="5"/>
      <c r="K34" s="8"/>
      <c r="L34" s="20"/>
    </row>
    <row r="35" spans="1:12" x14ac:dyDescent="0.3">
      <c r="A35" s="1" t="s">
        <v>6</v>
      </c>
      <c r="C35" s="10">
        <v>0</v>
      </c>
      <c r="D35" s="10">
        <v>1637.26</v>
      </c>
      <c r="J35" s="5"/>
      <c r="K35" s="8"/>
      <c r="L35" s="6"/>
    </row>
    <row r="36" spans="1:12" x14ac:dyDescent="0.3">
      <c r="C36" s="19"/>
      <c r="D36" s="19"/>
      <c r="J36" s="5"/>
      <c r="K36" s="8"/>
      <c r="L36" s="6"/>
    </row>
    <row r="37" spans="1:12" x14ac:dyDescent="0.3">
      <c r="C37" s="10"/>
      <c r="D37" s="10"/>
      <c r="J37" s="5"/>
      <c r="K37" s="8"/>
      <c r="L37" s="6"/>
    </row>
    <row r="38" spans="1:12" ht="31.5" customHeight="1" thickBot="1" x14ac:dyDescent="0.35">
      <c r="C38" s="28">
        <f>SUM(C17:C37)</f>
        <v>2140</v>
      </c>
      <c r="D38" s="28">
        <f>SUM(D22:D37)</f>
        <v>11147</v>
      </c>
      <c r="J38" s="5"/>
      <c r="K38" s="8"/>
      <c r="L38" s="6"/>
    </row>
    <row r="39" spans="1:12" ht="15" thickTop="1" x14ac:dyDescent="0.3">
      <c r="D39" s="25"/>
      <c r="J39" s="5"/>
      <c r="K39" s="6"/>
      <c r="L39" s="6"/>
    </row>
    <row r="40" spans="1:12" x14ac:dyDescent="0.3">
      <c r="D40" s="25"/>
      <c r="J40" s="5"/>
      <c r="K40" s="6"/>
      <c r="L40" s="6"/>
    </row>
    <row r="41" spans="1:12" x14ac:dyDescent="0.3">
      <c r="D41" s="25"/>
      <c r="J41" s="5"/>
      <c r="K41" s="8"/>
      <c r="L41" s="6"/>
    </row>
    <row r="42" spans="1:12" x14ac:dyDescent="0.3">
      <c r="D42" s="25"/>
      <c r="J42" s="5"/>
      <c r="K42" s="8"/>
      <c r="L42" s="6"/>
    </row>
    <row r="43" spans="1:12" x14ac:dyDescent="0.3">
      <c r="J43" s="5"/>
      <c r="K43" s="8"/>
      <c r="L43" s="6"/>
    </row>
    <row r="44" spans="1:12" x14ac:dyDescent="0.3">
      <c r="J44" s="5"/>
      <c r="K44" s="8"/>
      <c r="L44" s="6"/>
    </row>
    <row r="45" spans="1:12" x14ac:dyDescent="0.3">
      <c r="D45" s="25"/>
      <c r="J45" s="5"/>
      <c r="K45" s="8"/>
      <c r="L45" s="6"/>
    </row>
    <row r="46" spans="1:12" x14ac:dyDescent="0.3">
      <c r="D46" s="25"/>
      <c r="J46" s="5"/>
      <c r="K46" s="8"/>
      <c r="L46" s="6"/>
    </row>
    <row r="47" spans="1:12" x14ac:dyDescent="0.3">
      <c r="D47" s="25"/>
      <c r="J47" s="5"/>
      <c r="K47" s="8"/>
      <c r="L47" s="6"/>
    </row>
    <row r="48" spans="1:12" x14ac:dyDescent="0.3">
      <c r="J48" s="5"/>
      <c r="K48" s="8"/>
      <c r="L48" s="6"/>
    </row>
    <row r="49" spans="10:12" x14ac:dyDescent="0.3">
      <c r="J49" s="5"/>
      <c r="K49" s="6"/>
      <c r="L49" s="22"/>
    </row>
  </sheetData>
  <mergeCells count="4">
    <mergeCell ref="A1:D1"/>
    <mergeCell ref="C3:E3"/>
    <mergeCell ref="C4:E4"/>
    <mergeCell ref="C5:E5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A257-A6FB-47F0-B78D-BE6C80EEAF00}">
  <sheetPr>
    <pageSetUpPr fitToPage="1"/>
  </sheetPr>
  <dimension ref="A1:P53"/>
  <sheetViews>
    <sheetView workbookViewId="0">
      <selection sqref="A1:XFD1048576"/>
    </sheetView>
  </sheetViews>
  <sheetFormatPr defaultRowHeight="13.2" x14ac:dyDescent="0.25"/>
  <cols>
    <col min="1" max="1" width="30.88671875" style="38" customWidth="1"/>
    <col min="2" max="2" width="18" style="38" customWidth="1"/>
    <col min="3" max="3" width="15.33203125" style="38" customWidth="1"/>
    <col min="4" max="4" width="17.5546875" style="38" customWidth="1"/>
    <col min="5" max="5" width="17.88671875" style="38" customWidth="1"/>
    <col min="6" max="9" width="19.5546875" style="38" customWidth="1"/>
    <col min="10" max="10" width="11.77734375" style="38" customWidth="1"/>
    <col min="11" max="11" width="5.21875" style="38" customWidth="1"/>
    <col min="12" max="12" width="11.77734375" style="38" customWidth="1"/>
    <col min="13" max="258" width="8.88671875" style="38"/>
    <col min="259" max="259" width="25.6640625" style="38" bestFit="1" customWidth="1"/>
    <col min="260" max="261" width="9.88671875" style="38" bestFit="1" customWidth="1"/>
    <col min="262" max="262" width="11.77734375" style="38" customWidth="1"/>
    <col min="263" max="265" width="13" style="38" customWidth="1"/>
    <col min="266" max="266" width="10.21875" style="38" bestFit="1" customWidth="1"/>
    <col min="267" max="267" width="5.21875" style="38" customWidth="1"/>
    <col min="268" max="268" width="10.21875" style="38" bestFit="1" customWidth="1"/>
    <col min="269" max="514" width="8.88671875" style="38"/>
    <col min="515" max="515" width="25.6640625" style="38" bestFit="1" customWidth="1"/>
    <col min="516" max="517" width="9.88671875" style="38" bestFit="1" customWidth="1"/>
    <col min="518" max="518" width="11.77734375" style="38" customWidth="1"/>
    <col min="519" max="521" width="13" style="38" customWidth="1"/>
    <col min="522" max="522" width="10.21875" style="38" bestFit="1" customWidth="1"/>
    <col min="523" max="523" width="5.21875" style="38" customWidth="1"/>
    <col min="524" max="524" width="10.21875" style="38" bestFit="1" customWidth="1"/>
    <col min="525" max="770" width="8.88671875" style="38"/>
    <col min="771" max="771" width="25.6640625" style="38" bestFit="1" customWidth="1"/>
    <col min="772" max="773" width="9.88671875" style="38" bestFit="1" customWidth="1"/>
    <col min="774" max="774" width="11.77734375" style="38" customWidth="1"/>
    <col min="775" max="777" width="13" style="38" customWidth="1"/>
    <col min="778" max="778" width="10.21875" style="38" bestFit="1" customWidth="1"/>
    <col min="779" max="779" width="5.21875" style="38" customWidth="1"/>
    <col min="780" max="780" width="10.21875" style="38" bestFit="1" customWidth="1"/>
    <col min="781" max="1026" width="8.88671875" style="38"/>
    <col min="1027" max="1027" width="25.6640625" style="38" bestFit="1" customWidth="1"/>
    <col min="1028" max="1029" width="9.88671875" style="38" bestFit="1" customWidth="1"/>
    <col min="1030" max="1030" width="11.77734375" style="38" customWidth="1"/>
    <col min="1031" max="1033" width="13" style="38" customWidth="1"/>
    <col min="1034" max="1034" width="10.21875" style="38" bestFit="1" customWidth="1"/>
    <col min="1035" max="1035" width="5.21875" style="38" customWidth="1"/>
    <col min="1036" max="1036" width="10.21875" style="38" bestFit="1" customWidth="1"/>
    <col min="1037" max="1282" width="8.88671875" style="38"/>
    <col min="1283" max="1283" width="25.6640625" style="38" bestFit="1" customWidth="1"/>
    <col min="1284" max="1285" width="9.88671875" style="38" bestFit="1" customWidth="1"/>
    <col min="1286" max="1286" width="11.77734375" style="38" customWidth="1"/>
    <col min="1287" max="1289" width="13" style="38" customWidth="1"/>
    <col min="1290" max="1290" width="10.21875" style="38" bestFit="1" customWidth="1"/>
    <col min="1291" max="1291" width="5.21875" style="38" customWidth="1"/>
    <col min="1292" max="1292" width="10.21875" style="38" bestFit="1" customWidth="1"/>
    <col min="1293" max="1538" width="8.88671875" style="38"/>
    <col min="1539" max="1539" width="25.6640625" style="38" bestFit="1" customWidth="1"/>
    <col min="1540" max="1541" width="9.88671875" style="38" bestFit="1" customWidth="1"/>
    <col min="1542" max="1542" width="11.77734375" style="38" customWidth="1"/>
    <col min="1543" max="1545" width="13" style="38" customWidth="1"/>
    <col min="1546" max="1546" width="10.21875" style="38" bestFit="1" customWidth="1"/>
    <col min="1547" max="1547" width="5.21875" style="38" customWidth="1"/>
    <col min="1548" max="1548" width="10.21875" style="38" bestFit="1" customWidth="1"/>
    <col min="1549" max="1794" width="8.88671875" style="38"/>
    <col min="1795" max="1795" width="25.6640625" style="38" bestFit="1" customWidth="1"/>
    <col min="1796" max="1797" width="9.88671875" style="38" bestFit="1" customWidth="1"/>
    <col min="1798" max="1798" width="11.77734375" style="38" customWidth="1"/>
    <col min="1799" max="1801" width="13" style="38" customWidth="1"/>
    <col min="1802" max="1802" width="10.21875" style="38" bestFit="1" customWidth="1"/>
    <col min="1803" max="1803" width="5.21875" style="38" customWidth="1"/>
    <col min="1804" max="1804" width="10.21875" style="38" bestFit="1" customWidth="1"/>
    <col min="1805" max="2050" width="8.88671875" style="38"/>
    <col min="2051" max="2051" width="25.6640625" style="38" bestFit="1" customWidth="1"/>
    <col min="2052" max="2053" width="9.88671875" style="38" bestFit="1" customWidth="1"/>
    <col min="2054" max="2054" width="11.77734375" style="38" customWidth="1"/>
    <col min="2055" max="2057" width="13" style="38" customWidth="1"/>
    <col min="2058" max="2058" width="10.21875" style="38" bestFit="1" customWidth="1"/>
    <col min="2059" max="2059" width="5.21875" style="38" customWidth="1"/>
    <col min="2060" max="2060" width="10.21875" style="38" bestFit="1" customWidth="1"/>
    <col min="2061" max="2306" width="8.88671875" style="38"/>
    <col min="2307" max="2307" width="25.6640625" style="38" bestFit="1" customWidth="1"/>
    <col min="2308" max="2309" width="9.88671875" style="38" bestFit="1" customWidth="1"/>
    <col min="2310" max="2310" width="11.77734375" style="38" customWidth="1"/>
    <col min="2311" max="2313" width="13" style="38" customWidth="1"/>
    <col min="2314" max="2314" width="10.21875" style="38" bestFit="1" customWidth="1"/>
    <col min="2315" max="2315" width="5.21875" style="38" customWidth="1"/>
    <col min="2316" max="2316" width="10.21875" style="38" bestFit="1" customWidth="1"/>
    <col min="2317" max="2562" width="8.88671875" style="38"/>
    <col min="2563" max="2563" width="25.6640625" style="38" bestFit="1" customWidth="1"/>
    <col min="2564" max="2565" width="9.88671875" style="38" bestFit="1" customWidth="1"/>
    <col min="2566" max="2566" width="11.77734375" style="38" customWidth="1"/>
    <col min="2567" max="2569" width="13" style="38" customWidth="1"/>
    <col min="2570" max="2570" width="10.21875" style="38" bestFit="1" customWidth="1"/>
    <col min="2571" max="2571" width="5.21875" style="38" customWidth="1"/>
    <col min="2572" max="2572" width="10.21875" style="38" bestFit="1" customWidth="1"/>
    <col min="2573" max="2818" width="8.88671875" style="38"/>
    <col min="2819" max="2819" width="25.6640625" style="38" bestFit="1" customWidth="1"/>
    <col min="2820" max="2821" width="9.88671875" style="38" bestFit="1" customWidth="1"/>
    <col min="2822" max="2822" width="11.77734375" style="38" customWidth="1"/>
    <col min="2823" max="2825" width="13" style="38" customWidth="1"/>
    <col min="2826" max="2826" width="10.21875" style="38" bestFit="1" customWidth="1"/>
    <col min="2827" max="2827" width="5.21875" style="38" customWidth="1"/>
    <col min="2828" max="2828" width="10.21875" style="38" bestFit="1" customWidth="1"/>
    <col min="2829" max="3074" width="8.88671875" style="38"/>
    <col min="3075" max="3075" width="25.6640625" style="38" bestFit="1" customWidth="1"/>
    <col min="3076" max="3077" width="9.88671875" style="38" bestFit="1" customWidth="1"/>
    <col min="3078" max="3078" width="11.77734375" style="38" customWidth="1"/>
    <col min="3079" max="3081" width="13" style="38" customWidth="1"/>
    <col min="3082" max="3082" width="10.21875" style="38" bestFit="1" customWidth="1"/>
    <col min="3083" max="3083" width="5.21875" style="38" customWidth="1"/>
    <col min="3084" max="3084" width="10.21875" style="38" bestFit="1" customWidth="1"/>
    <col min="3085" max="3330" width="8.88671875" style="38"/>
    <col min="3331" max="3331" width="25.6640625" style="38" bestFit="1" customWidth="1"/>
    <col min="3332" max="3333" width="9.88671875" style="38" bestFit="1" customWidth="1"/>
    <col min="3334" max="3334" width="11.77734375" style="38" customWidth="1"/>
    <col min="3335" max="3337" width="13" style="38" customWidth="1"/>
    <col min="3338" max="3338" width="10.21875" style="38" bestFit="1" customWidth="1"/>
    <col min="3339" max="3339" width="5.21875" style="38" customWidth="1"/>
    <col min="3340" max="3340" width="10.21875" style="38" bestFit="1" customWidth="1"/>
    <col min="3341" max="3586" width="8.88671875" style="38"/>
    <col min="3587" max="3587" width="25.6640625" style="38" bestFit="1" customWidth="1"/>
    <col min="3588" max="3589" width="9.88671875" style="38" bestFit="1" customWidth="1"/>
    <col min="3590" max="3590" width="11.77734375" style="38" customWidth="1"/>
    <col min="3591" max="3593" width="13" style="38" customWidth="1"/>
    <col min="3594" max="3594" width="10.21875" style="38" bestFit="1" customWidth="1"/>
    <col min="3595" max="3595" width="5.21875" style="38" customWidth="1"/>
    <col min="3596" max="3596" width="10.21875" style="38" bestFit="1" customWidth="1"/>
    <col min="3597" max="3842" width="8.88671875" style="38"/>
    <col min="3843" max="3843" width="25.6640625" style="38" bestFit="1" customWidth="1"/>
    <col min="3844" max="3845" width="9.88671875" style="38" bestFit="1" customWidth="1"/>
    <col min="3846" max="3846" width="11.77734375" style="38" customWidth="1"/>
    <col min="3847" max="3849" width="13" style="38" customWidth="1"/>
    <col min="3850" max="3850" width="10.21875" style="38" bestFit="1" customWidth="1"/>
    <col min="3851" max="3851" width="5.21875" style="38" customWidth="1"/>
    <col min="3852" max="3852" width="10.21875" style="38" bestFit="1" customWidth="1"/>
    <col min="3853" max="4098" width="8.88671875" style="38"/>
    <col min="4099" max="4099" width="25.6640625" style="38" bestFit="1" customWidth="1"/>
    <col min="4100" max="4101" width="9.88671875" style="38" bestFit="1" customWidth="1"/>
    <col min="4102" max="4102" width="11.77734375" style="38" customWidth="1"/>
    <col min="4103" max="4105" width="13" style="38" customWidth="1"/>
    <col min="4106" max="4106" width="10.21875" style="38" bestFit="1" customWidth="1"/>
    <col min="4107" max="4107" width="5.21875" style="38" customWidth="1"/>
    <col min="4108" max="4108" width="10.21875" style="38" bestFit="1" customWidth="1"/>
    <col min="4109" max="4354" width="8.88671875" style="38"/>
    <col min="4355" max="4355" width="25.6640625" style="38" bestFit="1" customWidth="1"/>
    <col min="4356" max="4357" width="9.88671875" style="38" bestFit="1" customWidth="1"/>
    <col min="4358" max="4358" width="11.77734375" style="38" customWidth="1"/>
    <col min="4359" max="4361" width="13" style="38" customWidth="1"/>
    <col min="4362" max="4362" width="10.21875" style="38" bestFit="1" customWidth="1"/>
    <col min="4363" max="4363" width="5.21875" style="38" customWidth="1"/>
    <col min="4364" max="4364" width="10.21875" style="38" bestFit="1" customWidth="1"/>
    <col min="4365" max="4610" width="8.88671875" style="38"/>
    <col min="4611" max="4611" width="25.6640625" style="38" bestFit="1" customWidth="1"/>
    <col min="4612" max="4613" width="9.88671875" style="38" bestFit="1" customWidth="1"/>
    <col min="4614" max="4614" width="11.77734375" style="38" customWidth="1"/>
    <col min="4615" max="4617" width="13" style="38" customWidth="1"/>
    <col min="4618" max="4618" width="10.21875" style="38" bestFit="1" customWidth="1"/>
    <col min="4619" max="4619" width="5.21875" style="38" customWidth="1"/>
    <col min="4620" max="4620" width="10.21875" style="38" bestFit="1" customWidth="1"/>
    <col min="4621" max="4866" width="8.88671875" style="38"/>
    <col min="4867" max="4867" width="25.6640625" style="38" bestFit="1" customWidth="1"/>
    <col min="4868" max="4869" width="9.88671875" style="38" bestFit="1" customWidth="1"/>
    <col min="4870" max="4870" width="11.77734375" style="38" customWidth="1"/>
    <col min="4871" max="4873" width="13" style="38" customWidth="1"/>
    <col min="4874" max="4874" width="10.21875" style="38" bestFit="1" customWidth="1"/>
    <col min="4875" max="4875" width="5.21875" style="38" customWidth="1"/>
    <col min="4876" max="4876" width="10.21875" style="38" bestFit="1" customWidth="1"/>
    <col min="4877" max="5122" width="8.88671875" style="38"/>
    <col min="5123" max="5123" width="25.6640625" style="38" bestFit="1" customWidth="1"/>
    <col min="5124" max="5125" width="9.88671875" style="38" bestFit="1" customWidth="1"/>
    <col min="5126" max="5126" width="11.77734375" style="38" customWidth="1"/>
    <col min="5127" max="5129" width="13" style="38" customWidth="1"/>
    <col min="5130" max="5130" width="10.21875" style="38" bestFit="1" customWidth="1"/>
    <col min="5131" max="5131" width="5.21875" style="38" customWidth="1"/>
    <col min="5132" max="5132" width="10.21875" style="38" bestFit="1" customWidth="1"/>
    <col min="5133" max="5378" width="8.88671875" style="38"/>
    <col min="5379" max="5379" width="25.6640625" style="38" bestFit="1" customWidth="1"/>
    <col min="5380" max="5381" width="9.88671875" style="38" bestFit="1" customWidth="1"/>
    <col min="5382" max="5382" width="11.77734375" style="38" customWidth="1"/>
    <col min="5383" max="5385" width="13" style="38" customWidth="1"/>
    <col min="5386" max="5386" width="10.21875" style="38" bestFit="1" customWidth="1"/>
    <col min="5387" max="5387" width="5.21875" style="38" customWidth="1"/>
    <col min="5388" max="5388" width="10.21875" style="38" bestFit="1" customWidth="1"/>
    <col min="5389" max="5634" width="8.88671875" style="38"/>
    <col min="5635" max="5635" width="25.6640625" style="38" bestFit="1" customWidth="1"/>
    <col min="5636" max="5637" width="9.88671875" style="38" bestFit="1" customWidth="1"/>
    <col min="5638" max="5638" width="11.77734375" style="38" customWidth="1"/>
    <col min="5639" max="5641" width="13" style="38" customWidth="1"/>
    <col min="5642" max="5642" width="10.21875" style="38" bestFit="1" customWidth="1"/>
    <col min="5643" max="5643" width="5.21875" style="38" customWidth="1"/>
    <col min="5644" max="5644" width="10.21875" style="38" bestFit="1" customWidth="1"/>
    <col min="5645" max="5890" width="8.88671875" style="38"/>
    <col min="5891" max="5891" width="25.6640625" style="38" bestFit="1" customWidth="1"/>
    <col min="5892" max="5893" width="9.88671875" style="38" bestFit="1" customWidth="1"/>
    <col min="5894" max="5894" width="11.77734375" style="38" customWidth="1"/>
    <col min="5895" max="5897" width="13" style="38" customWidth="1"/>
    <col min="5898" max="5898" width="10.21875" style="38" bestFit="1" customWidth="1"/>
    <col min="5899" max="5899" width="5.21875" style="38" customWidth="1"/>
    <col min="5900" max="5900" width="10.21875" style="38" bestFit="1" customWidth="1"/>
    <col min="5901" max="6146" width="8.88671875" style="38"/>
    <col min="6147" max="6147" width="25.6640625" style="38" bestFit="1" customWidth="1"/>
    <col min="6148" max="6149" width="9.88671875" style="38" bestFit="1" customWidth="1"/>
    <col min="6150" max="6150" width="11.77734375" style="38" customWidth="1"/>
    <col min="6151" max="6153" width="13" style="38" customWidth="1"/>
    <col min="6154" max="6154" width="10.21875" style="38" bestFit="1" customWidth="1"/>
    <col min="6155" max="6155" width="5.21875" style="38" customWidth="1"/>
    <col min="6156" max="6156" width="10.21875" style="38" bestFit="1" customWidth="1"/>
    <col min="6157" max="6402" width="8.88671875" style="38"/>
    <col min="6403" max="6403" width="25.6640625" style="38" bestFit="1" customWidth="1"/>
    <col min="6404" max="6405" width="9.88671875" style="38" bestFit="1" customWidth="1"/>
    <col min="6406" max="6406" width="11.77734375" style="38" customWidth="1"/>
    <col min="6407" max="6409" width="13" style="38" customWidth="1"/>
    <col min="6410" max="6410" width="10.21875" style="38" bestFit="1" customWidth="1"/>
    <col min="6411" max="6411" width="5.21875" style="38" customWidth="1"/>
    <col min="6412" max="6412" width="10.21875" style="38" bestFit="1" customWidth="1"/>
    <col min="6413" max="6658" width="8.88671875" style="38"/>
    <col min="6659" max="6659" width="25.6640625" style="38" bestFit="1" customWidth="1"/>
    <col min="6660" max="6661" width="9.88671875" style="38" bestFit="1" customWidth="1"/>
    <col min="6662" max="6662" width="11.77734375" style="38" customWidth="1"/>
    <col min="6663" max="6665" width="13" style="38" customWidth="1"/>
    <col min="6666" max="6666" width="10.21875" style="38" bestFit="1" customWidth="1"/>
    <col min="6667" max="6667" width="5.21875" style="38" customWidth="1"/>
    <col min="6668" max="6668" width="10.21875" style="38" bestFit="1" customWidth="1"/>
    <col min="6669" max="6914" width="8.88671875" style="38"/>
    <col min="6915" max="6915" width="25.6640625" style="38" bestFit="1" customWidth="1"/>
    <col min="6916" max="6917" width="9.88671875" style="38" bestFit="1" customWidth="1"/>
    <col min="6918" max="6918" width="11.77734375" style="38" customWidth="1"/>
    <col min="6919" max="6921" width="13" style="38" customWidth="1"/>
    <col min="6922" max="6922" width="10.21875" style="38" bestFit="1" customWidth="1"/>
    <col min="6923" max="6923" width="5.21875" style="38" customWidth="1"/>
    <col min="6924" max="6924" width="10.21875" style="38" bestFit="1" customWidth="1"/>
    <col min="6925" max="7170" width="8.88671875" style="38"/>
    <col min="7171" max="7171" width="25.6640625" style="38" bestFit="1" customWidth="1"/>
    <col min="7172" max="7173" width="9.88671875" style="38" bestFit="1" customWidth="1"/>
    <col min="7174" max="7174" width="11.77734375" style="38" customWidth="1"/>
    <col min="7175" max="7177" width="13" style="38" customWidth="1"/>
    <col min="7178" max="7178" width="10.21875" style="38" bestFit="1" customWidth="1"/>
    <col min="7179" max="7179" width="5.21875" style="38" customWidth="1"/>
    <col min="7180" max="7180" width="10.21875" style="38" bestFit="1" customWidth="1"/>
    <col min="7181" max="7426" width="8.88671875" style="38"/>
    <col min="7427" max="7427" width="25.6640625" style="38" bestFit="1" customWidth="1"/>
    <col min="7428" max="7429" width="9.88671875" style="38" bestFit="1" customWidth="1"/>
    <col min="7430" max="7430" width="11.77734375" style="38" customWidth="1"/>
    <col min="7431" max="7433" width="13" style="38" customWidth="1"/>
    <col min="7434" max="7434" width="10.21875" style="38" bestFit="1" customWidth="1"/>
    <col min="7435" max="7435" width="5.21875" style="38" customWidth="1"/>
    <col min="7436" max="7436" width="10.21875" style="38" bestFit="1" customWidth="1"/>
    <col min="7437" max="7682" width="8.88671875" style="38"/>
    <col min="7683" max="7683" width="25.6640625" style="38" bestFit="1" customWidth="1"/>
    <col min="7684" max="7685" width="9.88671875" style="38" bestFit="1" customWidth="1"/>
    <col min="7686" max="7686" width="11.77734375" style="38" customWidth="1"/>
    <col min="7687" max="7689" width="13" style="38" customWidth="1"/>
    <col min="7690" max="7690" width="10.21875" style="38" bestFit="1" customWidth="1"/>
    <col min="7691" max="7691" width="5.21875" style="38" customWidth="1"/>
    <col min="7692" max="7692" width="10.21875" style="38" bestFit="1" customWidth="1"/>
    <col min="7693" max="7938" width="8.88671875" style="38"/>
    <col min="7939" max="7939" width="25.6640625" style="38" bestFit="1" customWidth="1"/>
    <col min="7940" max="7941" width="9.88671875" style="38" bestFit="1" customWidth="1"/>
    <col min="7942" max="7942" width="11.77734375" style="38" customWidth="1"/>
    <col min="7943" max="7945" width="13" style="38" customWidth="1"/>
    <col min="7946" max="7946" width="10.21875" style="38" bestFit="1" customWidth="1"/>
    <col min="7947" max="7947" width="5.21875" style="38" customWidth="1"/>
    <col min="7948" max="7948" width="10.21875" style="38" bestFit="1" customWidth="1"/>
    <col min="7949" max="8194" width="8.88671875" style="38"/>
    <col min="8195" max="8195" width="25.6640625" style="38" bestFit="1" customWidth="1"/>
    <col min="8196" max="8197" width="9.88671875" style="38" bestFit="1" customWidth="1"/>
    <col min="8198" max="8198" width="11.77734375" style="38" customWidth="1"/>
    <col min="8199" max="8201" width="13" style="38" customWidth="1"/>
    <col min="8202" max="8202" width="10.21875" style="38" bestFit="1" customWidth="1"/>
    <col min="8203" max="8203" width="5.21875" style="38" customWidth="1"/>
    <col min="8204" max="8204" width="10.21875" style="38" bestFit="1" customWidth="1"/>
    <col min="8205" max="8450" width="8.88671875" style="38"/>
    <col min="8451" max="8451" width="25.6640625" style="38" bestFit="1" customWidth="1"/>
    <col min="8452" max="8453" width="9.88671875" style="38" bestFit="1" customWidth="1"/>
    <col min="8454" max="8454" width="11.77734375" style="38" customWidth="1"/>
    <col min="8455" max="8457" width="13" style="38" customWidth="1"/>
    <col min="8458" max="8458" width="10.21875" style="38" bestFit="1" customWidth="1"/>
    <col min="8459" max="8459" width="5.21875" style="38" customWidth="1"/>
    <col min="8460" max="8460" width="10.21875" style="38" bestFit="1" customWidth="1"/>
    <col min="8461" max="8706" width="8.88671875" style="38"/>
    <col min="8707" max="8707" width="25.6640625" style="38" bestFit="1" customWidth="1"/>
    <col min="8708" max="8709" width="9.88671875" style="38" bestFit="1" customWidth="1"/>
    <col min="8710" max="8710" width="11.77734375" style="38" customWidth="1"/>
    <col min="8711" max="8713" width="13" style="38" customWidth="1"/>
    <col min="8714" max="8714" width="10.21875" style="38" bestFit="1" customWidth="1"/>
    <col min="8715" max="8715" width="5.21875" style="38" customWidth="1"/>
    <col min="8716" max="8716" width="10.21875" style="38" bestFit="1" customWidth="1"/>
    <col min="8717" max="8962" width="8.88671875" style="38"/>
    <col min="8963" max="8963" width="25.6640625" style="38" bestFit="1" customWidth="1"/>
    <col min="8964" max="8965" width="9.88671875" style="38" bestFit="1" customWidth="1"/>
    <col min="8966" max="8966" width="11.77734375" style="38" customWidth="1"/>
    <col min="8967" max="8969" width="13" style="38" customWidth="1"/>
    <col min="8970" max="8970" width="10.21875" style="38" bestFit="1" customWidth="1"/>
    <col min="8971" max="8971" width="5.21875" style="38" customWidth="1"/>
    <col min="8972" max="8972" width="10.21875" style="38" bestFit="1" customWidth="1"/>
    <col min="8973" max="9218" width="8.88671875" style="38"/>
    <col min="9219" max="9219" width="25.6640625" style="38" bestFit="1" customWidth="1"/>
    <col min="9220" max="9221" width="9.88671875" style="38" bestFit="1" customWidth="1"/>
    <col min="9222" max="9222" width="11.77734375" style="38" customWidth="1"/>
    <col min="9223" max="9225" width="13" style="38" customWidth="1"/>
    <col min="9226" max="9226" width="10.21875" style="38" bestFit="1" customWidth="1"/>
    <col min="9227" max="9227" width="5.21875" style="38" customWidth="1"/>
    <col min="9228" max="9228" width="10.21875" style="38" bestFit="1" customWidth="1"/>
    <col min="9229" max="9474" width="8.88671875" style="38"/>
    <col min="9475" max="9475" width="25.6640625" style="38" bestFit="1" customWidth="1"/>
    <col min="9476" max="9477" width="9.88671875" style="38" bestFit="1" customWidth="1"/>
    <col min="9478" max="9478" width="11.77734375" style="38" customWidth="1"/>
    <col min="9479" max="9481" width="13" style="38" customWidth="1"/>
    <col min="9482" max="9482" width="10.21875" style="38" bestFit="1" customWidth="1"/>
    <col min="9483" max="9483" width="5.21875" style="38" customWidth="1"/>
    <col min="9484" max="9484" width="10.21875" style="38" bestFit="1" customWidth="1"/>
    <col min="9485" max="9730" width="8.88671875" style="38"/>
    <col min="9731" max="9731" width="25.6640625" style="38" bestFit="1" customWidth="1"/>
    <col min="9732" max="9733" width="9.88671875" style="38" bestFit="1" customWidth="1"/>
    <col min="9734" max="9734" width="11.77734375" style="38" customWidth="1"/>
    <col min="9735" max="9737" width="13" style="38" customWidth="1"/>
    <col min="9738" max="9738" width="10.21875" style="38" bestFit="1" customWidth="1"/>
    <col min="9739" max="9739" width="5.21875" style="38" customWidth="1"/>
    <col min="9740" max="9740" width="10.21875" style="38" bestFit="1" customWidth="1"/>
    <col min="9741" max="9986" width="8.88671875" style="38"/>
    <col min="9987" max="9987" width="25.6640625" style="38" bestFit="1" customWidth="1"/>
    <col min="9988" max="9989" width="9.88671875" style="38" bestFit="1" customWidth="1"/>
    <col min="9990" max="9990" width="11.77734375" style="38" customWidth="1"/>
    <col min="9991" max="9993" width="13" style="38" customWidth="1"/>
    <col min="9994" max="9994" width="10.21875" style="38" bestFit="1" customWidth="1"/>
    <col min="9995" max="9995" width="5.21875" style="38" customWidth="1"/>
    <col min="9996" max="9996" width="10.21875" style="38" bestFit="1" customWidth="1"/>
    <col min="9997" max="10242" width="8.88671875" style="38"/>
    <col min="10243" max="10243" width="25.6640625" style="38" bestFit="1" customWidth="1"/>
    <col min="10244" max="10245" width="9.88671875" style="38" bestFit="1" customWidth="1"/>
    <col min="10246" max="10246" width="11.77734375" style="38" customWidth="1"/>
    <col min="10247" max="10249" width="13" style="38" customWidth="1"/>
    <col min="10250" max="10250" width="10.21875" style="38" bestFit="1" customWidth="1"/>
    <col min="10251" max="10251" width="5.21875" style="38" customWidth="1"/>
    <col min="10252" max="10252" width="10.21875" style="38" bestFit="1" customWidth="1"/>
    <col min="10253" max="10498" width="8.88671875" style="38"/>
    <col min="10499" max="10499" width="25.6640625" style="38" bestFit="1" customWidth="1"/>
    <col min="10500" max="10501" width="9.88671875" style="38" bestFit="1" customWidth="1"/>
    <col min="10502" max="10502" width="11.77734375" style="38" customWidth="1"/>
    <col min="10503" max="10505" width="13" style="38" customWidth="1"/>
    <col min="10506" max="10506" width="10.21875" style="38" bestFit="1" customWidth="1"/>
    <col min="10507" max="10507" width="5.21875" style="38" customWidth="1"/>
    <col min="10508" max="10508" width="10.21875" style="38" bestFit="1" customWidth="1"/>
    <col min="10509" max="10754" width="8.88671875" style="38"/>
    <col min="10755" max="10755" width="25.6640625" style="38" bestFit="1" customWidth="1"/>
    <col min="10756" max="10757" width="9.88671875" style="38" bestFit="1" customWidth="1"/>
    <col min="10758" max="10758" width="11.77734375" style="38" customWidth="1"/>
    <col min="10759" max="10761" width="13" style="38" customWidth="1"/>
    <col min="10762" max="10762" width="10.21875" style="38" bestFit="1" customWidth="1"/>
    <col min="10763" max="10763" width="5.21875" style="38" customWidth="1"/>
    <col min="10764" max="10764" width="10.21875" style="38" bestFit="1" customWidth="1"/>
    <col min="10765" max="11010" width="8.88671875" style="38"/>
    <col min="11011" max="11011" width="25.6640625" style="38" bestFit="1" customWidth="1"/>
    <col min="11012" max="11013" width="9.88671875" style="38" bestFit="1" customWidth="1"/>
    <col min="11014" max="11014" width="11.77734375" style="38" customWidth="1"/>
    <col min="11015" max="11017" width="13" style="38" customWidth="1"/>
    <col min="11018" max="11018" width="10.21875" style="38" bestFit="1" customWidth="1"/>
    <col min="11019" max="11019" width="5.21875" style="38" customWidth="1"/>
    <col min="11020" max="11020" width="10.21875" style="38" bestFit="1" customWidth="1"/>
    <col min="11021" max="11266" width="8.88671875" style="38"/>
    <col min="11267" max="11267" width="25.6640625" style="38" bestFit="1" customWidth="1"/>
    <col min="11268" max="11269" width="9.88671875" style="38" bestFit="1" customWidth="1"/>
    <col min="11270" max="11270" width="11.77734375" style="38" customWidth="1"/>
    <col min="11271" max="11273" width="13" style="38" customWidth="1"/>
    <col min="11274" max="11274" width="10.21875" style="38" bestFit="1" customWidth="1"/>
    <col min="11275" max="11275" width="5.21875" style="38" customWidth="1"/>
    <col min="11276" max="11276" width="10.21875" style="38" bestFit="1" customWidth="1"/>
    <col min="11277" max="11522" width="8.88671875" style="38"/>
    <col min="11523" max="11523" width="25.6640625" style="38" bestFit="1" customWidth="1"/>
    <col min="11524" max="11525" width="9.88671875" style="38" bestFit="1" customWidth="1"/>
    <col min="11526" max="11526" width="11.77734375" style="38" customWidth="1"/>
    <col min="11527" max="11529" width="13" style="38" customWidth="1"/>
    <col min="11530" max="11530" width="10.21875" style="38" bestFit="1" customWidth="1"/>
    <col min="11531" max="11531" width="5.21875" style="38" customWidth="1"/>
    <col min="11532" max="11532" width="10.21875" style="38" bestFit="1" customWidth="1"/>
    <col min="11533" max="11778" width="8.88671875" style="38"/>
    <col min="11779" max="11779" width="25.6640625" style="38" bestFit="1" customWidth="1"/>
    <col min="11780" max="11781" width="9.88671875" style="38" bestFit="1" customWidth="1"/>
    <col min="11782" max="11782" width="11.77734375" style="38" customWidth="1"/>
    <col min="11783" max="11785" width="13" style="38" customWidth="1"/>
    <col min="11786" max="11786" width="10.21875" style="38" bestFit="1" customWidth="1"/>
    <col min="11787" max="11787" width="5.21875" style="38" customWidth="1"/>
    <col min="11788" max="11788" width="10.21875" style="38" bestFit="1" customWidth="1"/>
    <col min="11789" max="12034" width="8.88671875" style="38"/>
    <col min="12035" max="12035" width="25.6640625" style="38" bestFit="1" customWidth="1"/>
    <col min="12036" max="12037" width="9.88671875" style="38" bestFit="1" customWidth="1"/>
    <col min="12038" max="12038" width="11.77734375" style="38" customWidth="1"/>
    <col min="12039" max="12041" width="13" style="38" customWidth="1"/>
    <col min="12042" max="12042" width="10.21875" style="38" bestFit="1" customWidth="1"/>
    <col min="12043" max="12043" width="5.21875" style="38" customWidth="1"/>
    <col min="12044" max="12044" width="10.21875" style="38" bestFit="1" customWidth="1"/>
    <col min="12045" max="12290" width="8.88671875" style="38"/>
    <col min="12291" max="12291" width="25.6640625" style="38" bestFit="1" customWidth="1"/>
    <col min="12292" max="12293" width="9.88671875" style="38" bestFit="1" customWidth="1"/>
    <col min="12294" max="12294" width="11.77734375" style="38" customWidth="1"/>
    <col min="12295" max="12297" width="13" style="38" customWidth="1"/>
    <col min="12298" max="12298" width="10.21875" style="38" bestFit="1" customWidth="1"/>
    <col min="12299" max="12299" width="5.21875" style="38" customWidth="1"/>
    <col min="12300" max="12300" width="10.21875" style="38" bestFit="1" customWidth="1"/>
    <col min="12301" max="12546" width="8.88671875" style="38"/>
    <col min="12547" max="12547" width="25.6640625" style="38" bestFit="1" customWidth="1"/>
    <col min="12548" max="12549" width="9.88671875" style="38" bestFit="1" customWidth="1"/>
    <col min="12550" max="12550" width="11.77734375" style="38" customWidth="1"/>
    <col min="12551" max="12553" width="13" style="38" customWidth="1"/>
    <col min="12554" max="12554" width="10.21875" style="38" bestFit="1" customWidth="1"/>
    <col min="12555" max="12555" width="5.21875" style="38" customWidth="1"/>
    <col min="12556" max="12556" width="10.21875" style="38" bestFit="1" customWidth="1"/>
    <col min="12557" max="12802" width="8.88671875" style="38"/>
    <col min="12803" max="12803" width="25.6640625" style="38" bestFit="1" customWidth="1"/>
    <col min="12804" max="12805" width="9.88671875" style="38" bestFit="1" customWidth="1"/>
    <col min="12806" max="12806" width="11.77734375" style="38" customWidth="1"/>
    <col min="12807" max="12809" width="13" style="38" customWidth="1"/>
    <col min="12810" max="12810" width="10.21875" style="38" bestFit="1" customWidth="1"/>
    <col min="12811" max="12811" width="5.21875" style="38" customWidth="1"/>
    <col min="12812" max="12812" width="10.21875" style="38" bestFit="1" customWidth="1"/>
    <col min="12813" max="13058" width="8.88671875" style="38"/>
    <col min="13059" max="13059" width="25.6640625" style="38" bestFit="1" customWidth="1"/>
    <col min="13060" max="13061" width="9.88671875" style="38" bestFit="1" customWidth="1"/>
    <col min="13062" max="13062" width="11.77734375" style="38" customWidth="1"/>
    <col min="13063" max="13065" width="13" style="38" customWidth="1"/>
    <col min="13066" max="13066" width="10.21875" style="38" bestFit="1" customWidth="1"/>
    <col min="13067" max="13067" width="5.21875" style="38" customWidth="1"/>
    <col min="13068" max="13068" width="10.21875" style="38" bestFit="1" customWidth="1"/>
    <col min="13069" max="13314" width="8.88671875" style="38"/>
    <col min="13315" max="13315" width="25.6640625" style="38" bestFit="1" customWidth="1"/>
    <col min="13316" max="13317" width="9.88671875" style="38" bestFit="1" customWidth="1"/>
    <col min="13318" max="13318" width="11.77734375" style="38" customWidth="1"/>
    <col min="13319" max="13321" width="13" style="38" customWidth="1"/>
    <col min="13322" max="13322" width="10.21875" style="38" bestFit="1" customWidth="1"/>
    <col min="13323" max="13323" width="5.21875" style="38" customWidth="1"/>
    <col min="13324" max="13324" width="10.21875" style="38" bestFit="1" customWidth="1"/>
    <col min="13325" max="13570" width="8.88671875" style="38"/>
    <col min="13571" max="13571" width="25.6640625" style="38" bestFit="1" customWidth="1"/>
    <col min="13572" max="13573" width="9.88671875" style="38" bestFit="1" customWidth="1"/>
    <col min="13574" max="13574" width="11.77734375" style="38" customWidth="1"/>
    <col min="13575" max="13577" width="13" style="38" customWidth="1"/>
    <col min="13578" max="13578" width="10.21875" style="38" bestFit="1" customWidth="1"/>
    <col min="13579" max="13579" width="5.21875" style="38" customWidth="1"/>
    <col min="13580" max="13580" width="10.21875" style="38" bestFit="1" customWidth="1"/>
    <col min="13581" max="13826" width="8.88671875" style="38"/>
    <col min="13827" max="13827" width="25.6640625" style="38" bestFit="1" customWidth="1"/>
    <col min="13828" max="13829" width="9.88671875" style="38" bestFit="1" customWidth="1"/>
    <col min="13830" max="13830" width="11.77734375" style="38" customWidth="1"/>
    <col min="13831" max="13833" width="13" style="38" customWidth="1"/>
    <col min="13834" max="13834" width="10.21875" style="38" bestFit="1" customWidth="1"/>
    <col min="13835" max="13835" width="5.21875" style="38" customWidth="1"/>
    <col min="13836" max="13836" width="10.21875" style="38" bestFit="1" customWidth="1"/>
    <col min="13837" max="14082" width="8.88671875" style="38"/>
    <col min="14083" max="14083" width="25.6640625" style="38" bestFit="1" customWidth="1"/>
    <col min="14084" max="14085" width="9.88671875" style="38" bestFit="1" customWidth="1"/>
    <col min="14086" max="14086" width="11.77734375" style="38" customWidth="1"/>
    <col min="14087" max="14089" width="13" style="38" customWidth="1"/>
    <col min="14090" max="14090" width="10.21875" style="38" bestFit="1" customWidth="1"/>
    <col min="14091" max="14091" width="5.21875" style="38" customWidth="1"/>
    <col min="14092" max="14092" width="10.21875" style="38" bestFit="1" customWidth="1"/>
    <col min="14093" max="14338" width="8.88671875" style="38"/>
    <col min="14339" max="14339" width="25.6640625" style="38" bestFit="1" customWidth="1"/>
    <col min="14340" max="14341" width="9.88671875" style="38" bestFit="1" customWidth="1"/>
    <col min="14342" max="14342" width="11.77734375" style="38" customWidth="1"/>
    <col min="14343" max="14345" width="13" style="38" customWidth="1"/>
    <col min="14346" max="14346" width="10.21875" style="38" bestFit="1" customWidth="1"/>
    <col min="14347" max="14347" width="5.21875" style="38" customWidth="1"/>
    <col min="14348" max="14348" width="10.21875" style="38" bestFit="1" customWidth="1"/>
    <col min="14349" max="14594" width="8.88671875" style="38"/>
    <col min="14595" max="14595" width="25.6640625" style="38" bestFit="1" customWidth="1"/>
    <col min="14596" max="14597" width="9.88671875" style="38" bestFit="1" customWidth="1"/>
    <col min="14598" max="14598" width="11.77734375" style="38" customWidth="1"/>
    <col min="14599" max="14601" width="13" style="38" customWidth="1"/>
    <col min="14602" max="14602" width="10.21875" style="38" bestFit="1" customWidth="1"/>
    <col min="14603" max="14603" width="5.21875" style="38" customWidth="1"/>
    <col min="14604" max="14604" width="10.21875" style="38" bestFit="1" customWidth="1"/>
    <col min="14605" max="14850" width="8.88671875" style="38"/>
    <col min="14851" max="14851" width="25.6640625" style="38" bestFit="1" customWidth="1"/>
    <col min="14852" max="14853" width="9.88671875" style="38" bestFit="1" customWidth="1"/>
    <col min="14854" max="14854" width="11.77734375" style="38" customWidth="1"/>
    <col min="14855" max="14857" width="13" style="38" customWidth="1"/>
    <col min="14858" max="14858" width="10.21875" style="38" bestFit="1" customWidth="1"/>
    <col min="14859" max="14859" width="5.21875" style="38" customWidth="1"/>
    <col min="14860" max="14860" width="10.21875" style="38" bestFit="1" customWidth="1"/>
    <col min="14861" max="15106" width="8.88671875" style="38"/>
    <col min="15107" max="15107" width="25.6640625" style="38" bestFit="1" customWidth="1"/>
    <col min="15108" max="15109" width="9.88671875" style="38" bestFit="1" customWidth="1"/>
    <col min="15110" max="15110" width="11.77734375" style="38" customWidth="1"/>
    <col min="15111" max="15113" width="13" style="38" customWidth="1"/>
    <col min="15114" max="15114" width="10.21875" style="38" bestFit="1" customWidth="1"/>
    <col min="15115" max="15115" width="5.21875" style="38" customWidth="1"/>
    <col min="15116" max="15116" width="10.21875" style="38" bestFit="1" customWidth="1"/>
    <col min="15117" max="15362" width="8.88671875" style="38"/>
    <col min="15363" max="15363" width="25.6640625" style="38" bestFit="1" customWidth="1"/>
    <col min="15364" max="15365" width="9.88671875" style="38" bestFit="1" customWidth="1"/>
    <col min="15366" max="15366" width="11.77734375" style="38" customWidth="1"/>
    <col min="15367" max="15369" width="13" style="38" customWidth="1"/>
    <col min="15370" max="15370" width="10.21875" style="38" bestFit="1" customWidth="1"/>
    <col min="15371" max="15371" width="5.21875" style="38" customWidth="1"/>
    <col min="15372" max="15372" width="10.21875" style="38" bestFit="1" customWidth="1"/>
    <col min="15373" max="15618" width="8.88671875" style="38"/>
    <col min="15619" max="15619" width="25.6640625" style="38" bestFit="1" customWidth="1"/>
    <col min="15620" max="15621" width="9.88671875" style="38" bestFit="1" customWidth="1"/>
    <col min="15622" max="15622" width="11.77734375" style="38" customWidth="1"/>
    <col min="15623" max="15625" width="13" style="38" customWidth="1"/>
    <col min="15626" max="15626" width="10.21875" style="38" bestFit="1" customWidth="1"/>
    <col min="15627" max="15627" width="5.21875" style="38" customWidth="1"/>
    <col min="15628" max="15628" width="10.21875" style="38" bestFit="1" customWidth="1"/>
    <col min="15629" max="15874" width="8.88671875" style="38"/>
    <col min="15875" max="15875" width="25.6640625" style="38" bestFit="1" customWidth="1"/>
    <col min="15876" max="15877" width="9.88671875" style="38" bestFit="1" customWidth="1"/>
    <col min="15878" max="15878" width="11.77734375" style="38" customWidth="1"/>
    <col min="15879" max="15881" width="13" style="38" customWidth="1"/>
    <col min="15882" max="15882" width="10.21875" style="38" bestFit="1" customWidth="1"/>
    <col min="15883" max="15883" width="5.21875" style="38" customWidth="1"/>
    <col min="15884" max="15884" width="10.21875" style="38" bestFit="1" customWidth="1"/>
    <col min="15885" max="16130" width="8.88671875" style="38"/>
    <col min="16131" max="16131" width="25.6640625" style="38" bestFit="1" customWidth="1"/>
    <col min="16132" max="16133" width="9.88671875" style="38" bestFit="1" customWidth="1"/>
    <col min="16134" max="16134" width="11.77734375" style="38" customWidth="1"/>
    <col min="16135" max="16137" width="13" style="38" customWidth="1"/>
    <col min="16138" max="16138" width="10.21875" style="38" bestFit="1" customWidth="1"/>
    <col min="16139" max="16139" width="5.21875" style="38" customWidth="1"/>
    <col min="16140" max="16140" width="10.21875" style="38" bestFit="1" customWidth="1"/>
    <col min="16141" max="16384" width="8.88671875" style="38"/>
  </cols>
  <sheetData>
    <row r="1" spans="1:16" ht="15.6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6" ht="15.6" x14ac:dyDescent="0.3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6" ht="15.6" x14ac:dyDescent="0.3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spans="1:16" ht="46.5" customHeight="1" x14ac:dyDescent="0.25">
      <c r="B5" s="39"/>
      <c r="C5" s="40"/>
      <c r="D5" s="40"/>
      <c r="E5" s="40"/>
      <c r="F5" s="40"/>
      <c r="G5" s="40"/>
      <c r="H5" s="40"/>
      <c r="I5" s="40"/>
      <c r="J5" s="40" t="s">
        <v>51</v>
      </c>
      <c r="K5" s="41"/>
      <c r="L5" s="40" t="s">
        <v>52</v>
      </c>
    </row>
    <row r="6" spans="1:16" ht="14.4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6" ht="14.4" x14ac:dyDescent="0.2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6" ht="16.2" thickBot="1" x14ac:dyDescent="0.35">
      <c r="A8" s="38" t="s">
        <v>53</v>
      </c>
      <c r="B8" s="43"/>
      <c r="C8" s="44"/>
      <c r="D8" s="44"/>
      <c r="E8" s="44"/>
      <c r="F8" s="44"/>
      <c r="G8" s="44"/>
      <c r="H8" s="44"/>
      <c r="I8" s="44"/>
      <c r="J8" s="45">
        <f>SUM(B8:I8)</f>
        <v>0</v>
      </c>
      <c r="K8" s="46"/>
      <c r="L8" s="47">
        <v>124</v>
      </c>
    </row>
    <row r="9" spans="1:16" ht="16.2" thickTop="1" x14ac:dyDescent="0.25">
      <c r="B9" s="48"/>
      <c r="C9" s="48"/>
      <c r="D9" s="48"/>
      <c r="E9" s="48"/>
      <c r="F9" s="48"/>
      <c r="G9" s="48"/>
      <c r="H9" s="48"/>
      <c r="I9" s="48"/>
      <c r="J9" s="48"/>
      <c r="K9" s="48"/>
      <c r="L9" s="42"/>
    </row>
    <row r="10" spans="1:16" ht="15.6" x14ac:dyDescent="0.3">
      <c r="B10" s="49"/>
      <c r="C10" s="49"/>
      <c r="D10" s="49"/>
      <c r="E10" s="49"/>
      <c r="F10" s="49"/>
      <c r="G10" s="49"/>
      <c r="H10" s="49"/>
      <c r="I10" s="49"/>
      <c r="J10" s="50"/>
      <c r="K10" s="49"/>
      <c r="L10" s="51"/>
    </row>
    <row r="11" spans="1:16" ht="16.2" thickBot="1" x14ac:dyDescent="0.35">
      <c r="A11" s="38" t="s">
        <v>54</v>
      </c>
      <c r="B11" s="44"/>
      <c r="C11" s="44"/>
      <c r="D11" s="44"/>
      <c r="E11" s="44"/>
      <c r="F11" s="44"/>
      <c r="G11" s="44"/>
      <c r="H11" s="44"/>
      <c r="I11" s="44"/>
      <c r="J11" s="45">
        <f>SUM(B11:I11)</f>
        <v>0</v>
      </c>
      <c r="K11" s="46"/>
      <c r="L11" s="47">
        <v>29</v>
      </c>
    </row>
    <row r="12" spans="1:16" ht="16.2" thickTop="1" x14ac:dyDescent="0.3">
      <c r="B12" s="49"/>
      <c r="C12" s="49"/>
      <c r="D12" s="49"/>
      <c r="E12" s="49"/>
      <c r="F12" s="49"/>
      <c r="G12" s="49"/>
      <c r="H12" s="49"/>
      <c r="I12" s="49"/>
      <c r="J12" s="50"/>
      <c r="K12" s="49"/>
      <c r="L12" s="51"/>
    </row>
    <row r="13" spans="1:16" ht="15.6" x14ac:dyDescent="0.3">
      <c r="A13" s="38" t="s">
        <v>55</v>
      </c>
      <c r="B13" s="52"/>
      <c r="C13" s="52"/>
      <c r="D13" s="52"/>
      <c r="E13" s="52"/>
      <c r="F13" s="52"/>
      <c r="G13" s="52"/>
      <c r="H13" s="52"/>
      <c r="I13" s="52"/>
      <c r="J13" s="52">
        <f>SUM(B13:I13)</f>
        <v>0</v>
      </c>
      <c r="K13" s="52"/>
      <c r="L13" s="52">
        <v>930</v>
      </c>
    </row>
    <row r="14" spans="1:16" ht="15.6" x14ac:dyDescent="0.3">
      <c r="A14" s="38" t="s">
        <v>56</v>
      </c>
      <c r="B14" s="52"/>
      <c r="C14" s="52"/>
      <c r="D14" s="52"/>
      <c r="E14" s="52"/>
      <c r="F14" s="52"/>
      <c r="G14" s="52"/>
      <c r="H14" s="52"/>
      <c r="I14" s="52"/>
      <c r="J14" s="52">
        <f>SUM(B14:I14)</f>
        <v>0</v>
      </c>
      <c r="K14" s="52"/>
      <c r="L14" s="52">
        <v>535</v>
      </c>
    </row>
    <row r="15" spans="1:16" ht="15.6" x14ac:dyDescent="0.3">
      <c r="A15" s="38" t="s">
        <v>57</v>
      </c>
      <c r="B15" s="47"/>
      <c r="C15" s="47"/>
      <c r="D15" s="47"/>
      <c r="E15" s="47"/>
      <c r="F15" s="47"/>
      <c r="G15" s="47"/>
      <c r="H15" s="47"/>
      <c r="I15" s="47"/>
      <c r="J15" s="52">
        <f>SUM(B15:I15)</f>
        <v>0</v>
      </c>
      <c r="K15" s="52"/>
      <c r="L15" s="52">
        <v>15133</v>
      </c>
      <c r="O15" s="53"/>
      <c r="P15" s="54"/>
    </row>
    <row r="16" spans="1:16" ht="15.6" x14ac:dyDescent="0.3">
      <c r="A16" s="38" t="s">
        <v>58</v>
      </c>
      <c r="B16" s="55">
        <f>SUM(B13:B15)</f>
        <v>0</v>
      </c>
      <c r="C16" s="55">
        <f t="shared" ref="C16:J16" si="0">SUM(C13:C15)</f>
        <v>0</v>
      </c>
      <c r="D16" s="55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2"/>
      <c r="L16" s="55">
        <f>SUM(L13:L15)</f>
        <v>16598</v>
      </c>
    </row>
    <row r="17" spans="1:12" ht="15.6" x14ac:dyDescent="0.3">
      <c r="B17" s="52"/>
      <c r="C17" s="52"/>
      <c r="D17" s="52"/>
      <c r="E17" s="52"/>
      <c r="F17" s="52"/>
      <c r="G17" s="52"/>
      <c r="H17" s="52"/>
      <c r="I17" s="52"/>
      <c r="J17" s="56"/>
      <c r="K17" s="52"/>
      <c r="L17" s="57"/>
    </row>
    <row r="18" spans="1:12" ht="15.6" x14ac:dyDescent="0.3">
      <c r="A18" s="38" t="s">
        <v>59</v>
      </c>
      <c r="B18" s="52"/>
      <c r="C18" s="52"/>
      <c r="D18" s="52"/>
      <c r="E18" s="52"/>
      <c r="F18" s="52"/>
      <c r="G18" s="52"/>
      <c r="H18" s="52"/>
      <c r="I18" s="52"/>
      <c r="J18" s="52">
        <f>SUM(B18:I18)</f>
        <v>0</v>
      </c>
      <c r="K18" s="52"/>
      <c r="L18" s="52">
        <v>837</v>
      </c>
    </row>
    <row r="19" spans="1:12" ht="15.6" x14ac:dyDescent="0.3">
      <c r="A19" s="38" t="s">
        <v>60</v>
      </c>
      <c r="B19" s="52"/>
      <c r="C19" s="52"/>
      <c r="D19" s="52"/>
      <c r="E19" s="52"/>
      <c r="F19" s="52"/>
      <c r="G19" s="52"/>
      <c r="H19" s="52"/>
      <c r="I19" s="52"/>
      <c r="J19" s="52">
        <f>SUM(B19:I19)</f>
        <v>0</v>
      </c>
      <c r="K19" s="52"/>
      <c r="L19" s="52">
        <v>2182</v>
      </c>
    </row>
    <row r="20" spans="1:12" ht="15.6" x14ac:dyDescent="0.3">
      <c r="A20" s="38" t="s">
        <v>61</v>
      </c>
      <c r="B20" s="52"/>
      <c r="C20" s="52"/>
      <c r="D20" s="52"/>
      <c r="E20" s="52"/>
      <c r="F20" s="52"/>
      <c r="G20" s="52"/>
      <c r="H20" s="52"/>
      <c r="I20" s="52"/>
      <c r="J20" s="52">
        <f>SUM(B20:I20)</f>
        <v>0</v>
      </c>
      <c r="K20" s="52"/>
      <c r="L20" s="52">
        <v>1410</v>
      </c>
    </row>
    <row r="21" spans="1:12" ht="28.5" customHeight="1" x14ac:dyDescent="0.3">
      <c r="A21" s="38" t="s">
        <v>62</v>
      </c>
      <c r="B21" s="55">
        <f t="shared" ref="B21:J21" si="1">SUM(B18:B20)</f>
        <v>0</v>
      </c>
      <c r="C21" s="55">
        <f t="shared" si="1"/>
        <v>0</v>
      </c>
      <c r="D21" s="55">
        <f t="shared" si="1"/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2"/>
      <c r="L21" s="55">
        <f>SUM(L18:L20)</f>
        <v>4429</v>
      </c>
    </row>
    <row r="22" spans="1:12" ht="13.8" x14ac:dyDescent="0.25">
      <c r="B22" s="58"/>
      <c r="C22" s="58"/>
      <c r="D22" s="58"/>
      <c r="E22" s="58"/>
      <c r="F22" s="58"/>
      <c r="G22" s="58"/>
      <c r="H22" s="58"/>
      <c r="I22" s="58"/>
      <c r="J22" s="59"/>
      <c r="K22" s="58"/>
      <c r="L22" s="60"/>
    </row>
    <row r="23" spans="1:12" ht="24.75" customHeight="1" thickBot="1" x14ac:dyDescent="0.35">
      <c r="A23" s="38" t="s">
        <v>63</v>
      </c>
      <c r="B23" s="61">
        <f t="shared" ref="B23:J23" si="2">B16-B21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  <c r="H23" s="61">
        <f t="shared" si="2"/>
        <v>0</v>
      </c>
      <c r="I23" s="61">
        <f t="shared" si="2"/>
        <v>0</v>
      </c>
      <c r="J23" s="61">
        <f t="shared" si="2"/>
        <v>0</v>
      </c>
      <c r="K23" s="62"/>
      <c r="L23" s="61">
        <f>L16-L21</f>
        <v>12169</v>
      </c>
    </row>
    <row r="24" spans="1:12" x14ac:dyDescent="0.2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5.6" x14ac:dyDescent="0.3">
      <c r="A25" s="38" t="s">
        <v>64</v>
      </c>
      <c r="B25" s="60"/>
      <c r="C25" s="60"/>
      <c r="D25" s="60"/>
      <c r="E25" s="60"/>
      <c r="F25" s="60"/>
      <c r="G25" s="60"/>
      <c r="H25" s="60"/>
      <c r="I25" s="60"/>
      <c r="J25" s="60">
        <v>0</v>
      </c>
      <c r="K25" s="60"/>
      <c r="L25" s="52">
        <v>0</v>
      </c>
    </row>
    <row r="26" spans="1:12" ht="14.4" hidden="1" x14ac:dyDescent="0.3">
      <c r="B26" s="60"/>
      <c r="C26" s="60"/>
      <c r="D26" s="60"/>
      <c r="E26" s="60"/>
      <c r="F26" s="60"/>
      <c r="G26" s="60"/>
      <c r="H26" s="60"/>
      <c r="I26" s="60"/>
      <c r="J26" s="60"/>
      <c r="K26" s="62"/>
      <c r="L26" s="60">
        <v>0.44000000000050932</v>
      </c>
    </row>
    <row r="27" spans="1:12" x14ac:dyDescent="0.2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6.2" thickBot="1" x14ac:dyDescent="0.35">
      <c r="A28" s="38" t="s">
        <v>65</v>
      </c>
      <c r="F28" s="60"/>
      <c r="G28" s="60"/>
      <c r="H28" s="60"/>
      <c r="I28" s="60"/>
      <c r="J28" s="64">
        <f>+J23+J25</f>
        <v>0</v>
      </c>
      <c r="K28" s="65"/>
      <c r="L28" s="61">
        <f>L23+L25</f>
        <v>12169</v>
      </c>
    </row>
    <row r="29" spans="1:12" ht="13.8" thickTop="1" x14ac:dyDescent="0.25">
      <c r="F29" s="60"/>
      <c r="G29" s="60"/>
      <c r="H29" s="60"/>
      <c r="I29" s="60"/>
      <c r="J29" s="60"/>
    </row>
    <row r="31" spans="1:12" x14ac:dyDescent="0.25">
      <c r="K31" s="65"/>
    </row>
    <row r="34" spans="2:16" x14ac:dyDescent="0.25">
      <c r="B34" s="54"/>
      <c r="C34" s="54"/>
      <c r="D34" s="54"/>
      <c r="E34" s="54"/>
      <c r="F34" s="54"/>
      <c r="G34" s="54"/>
      <c r="H34" s="54"/>
      <c r="I34" s="54"/>
    </row>
    <row r="38" spans="2:16" ht="14.4" x14ac:dyDescent="0.3">
      <c r="J38" s="6"/>
      <c r="L38" s="66"/>
    </row>
    <row r="39" spans="2:16" ht="14.4" x14ac:dyDescent="0.3">
      <c r="J39" s="6"/>
      <c r="L39" s="66"/>
      <c r="M39" s="66"/>
    </row>
    <row r="40" spans="2:16" ht="14.4" x14ac:dyDescent="0.3">
      <c r="J40" s="6"/>
      <c r="L40" s="66"/>
    </row>
    <row r="41" spans="2:16" ht="14.4" x14ac:dyDescent="0.3">
      <c r="J41" s="6"/>
      <c r="M41" s="66"/>
    </row>
    <row r="42" spans="2:16" ht="14.4" x14ac:dyDescent="0.3">
      <c r="F42" s="67"/>
      <c r="G42" s="67"/>
      <c r="H42" s="67"/>
      <c r="I42" s="67"/>
      <c r="J42" s="6"/>
      <c r="M42" s="66"/>
    </row>
    <row r="43" spans="2:16" ht="14.4" x14ac:dyDescent="0.3">
      <c r="J43" s="6"/>
      <c r="N43" s="66"/>
    </row>
    <row r="44" spans="2:16" ht="14.4" x14ac:dyDescent="0.3">
      <c r="J44" s="6"/>
      <c r="N44" s="66"/>
    </row>
    <row r="45" spans="2:16" ht="14.4" x14ac:dyDescent="0.3">
      <c r="F45" s="67"/>
      <c r="G45" s="67"/>
      <c r="H45" s="67"/>
      <c r="I45" s="67"/>
      <c r="J45" s="6"/>
      <c r="O45" s="66"/>
    </row>
    <row r="46" spans="2:16" ht="14.4" x14ac:dyDescent="0.3">
      <c r="J46" s="6"/>
      <c r="P46" s="66"/>
    </row>
    <row r="48" spans="2:16" ht="14.4" x14ac:dyDescent="0.3">
      <c r="J48" s="6"/>
    </row>
    <row r="52" spans="14:16" x14ac:dyDescent="0.25"/>
    <row r="53" spans="14:16" x14ac:dyDescent="0.25"/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I&amp;E</vt:lpstr>
      <vt:lpstr>Creditors</vt:lpstr>
      <vt:lpstr>Debtors</vt:lpstr>
      <vt:lpstr>Production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JOHNSON</dc:creator>
  <cp:lastModifiedBy>Fred Johnson</cp:lastModifiedBy>
  <cp:lastPrinted>2021-05-27T14:08:49Z</cp:lastPrinted>
  <dcterms:created xsi:type="dcterms:W3CDTF">2021-05-27T13:59:51Z</dcterms:created>
  <dcterms:modified xsi:type="dcterms:W3CDTF">2021-06-04T14:39:29Z</dcterms:modified>
</cp:coreProperties>
</file>